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60" windowHeight="14580" activeTab="0"/>
  </bookViews>
  <sheets>
    <sheet name="October 2013" sheetId="1" r:id="rId1"/>
    <sheet name="upload" sheetId="2" state="hidden" r:id="rId2"/>
  </sheets>
  <definedNames>
    <definedName name="_xlnm.Print_Area" localSheetId="0">'October 2013'!$A$1:$G$319</definedName>
  </definedNames>
  <calcPr fullCalcOnLoad="1"/>
</workbook>
</file>

<file path=xl/sharedStrings.xml><?xml version="1.0" encoding="utf-8"?>
<sst xmlns="http://schemas.openxmlformats.org/spreadsheetml/2006/main" count="7501" uniqueCount="709">
  <si>
    <t>/</t>
  </si>
  <si>
    <t>04182002</t>
  </si>
  <si>
    <t>PLU0PR000000000000312453</t>
  </si>
  <si>
    <t>PLU0PR000000000000312454</t>
  </si>
  <si>
    <t>PLU0PR000000000000312455</t>
  </si>
  <si>
    <t>PLU0PR000000000000312456</t>
  </si>
  <si>
    <t>PLU0PR000000000000312457</t>
  </si>
  <si>
    <t>PLU0PR000000000000312458</t>
  </si>
  <si>
    <t>PLU0PR000000000000312459</t>
  </si>
  <si>
    <t>PLU0PR000000000000312460</t>
  </si>
  <si>
    <t>PLU0PR000000000000312461</t>
  </si>
  <si>
    <t>PLU0PR000000000000312463</t>
  </si>
  <si>
    <t>PLU0PR000000000000312464</t>
  </si>
  <si>
    <t>PLU0PR000000000000312465</t>
  </si>
  <si>
    <t>PLU0PR000000000000312466</t>
  </si>
  <si>
    <t>PLU0PR000000000000312467</t>
  </si>
  <si>
    <t>PLU0PR000000000000312468</t>
  </si>
  <si>
    <t>PLU0PR000000000000312469</t>
  </si>
  <si>
    <t>PLU0PR000000000000312471</t>
  </si>
  <si>
    <t>PLU0PR000000000000312472</t>
  </si>
  <si>
    <t>PLU0PR000000000000312473</t>
  </si>
  <si>
    <t>PLU0PR000000000000312474</t>
  </si>
  <si>
    <t>PLU0PR000000000000312475</t>
  </si>
  <si>
    <t>PLU0PR000000000000312476</t>
  </si>
  <si>
    <t>PLU0PR000000000000312477</t>
  </si>
  <si>
    <t>PLU0PR000000000000312478</t>
  </si>
  <si>
    <t>PLU0PR000000000000312479</t>
  </si>
  <si>
    <t>PLU0PR000000000000312480</t>
  </si>
  <si>
    <t>PLU0PR000000000000312481</t>
  </si>
  <si>
    <t>PLU0PR000000000000312482</t>
  </si>
  <si>
    <t>PLU0PR000000000000312483</t>
  </si>
  <si>
    <t>PLU0PR000000000000312484</t>
  </si>
  <si>
    <t>PLU0PR000000000000312485</t>
  </si>
  <si>
    <t>PLU0PR000000000000312486</t>
  </si>
  <si>
    <t>PLU0PR000000000000312487</t>
  </si>
  <si>
    <t>PLU0PR000000000000312488</t>
  </si>
  <si>
    <t>PLU0PR000000000000312489</t>
  </si>
  <si>
    <t>PLU0PR000000000000312490</t>
  </si>
  <si>
    <t>PLU0PR000000000000312491</t>
  </si>
  <si>
    <t>PLU0PR000000000000312493</t>
  </si>
  <si>
    <t>PLU0PR000000000000312494</t>
  </si>
  <si>
    <t>PLU0PR000000000000312495</t>
  </si>
  <si>
    <t>PLU0PR000000000000312496</t>
  </si>
  <si>
    <t>PLU0PR000000000000312497</t>
  </si>
  <si>
    <t>PLU0PR000000000000312498</t>
  </si>
  <si>
    <t>PLU0PR000000000000312499</t>
  </si>
  <si>
    <t>PLU0PR000000000000312588</t>
  </si>
  <si>
    <t>PLU0PR000000000000312589</t>
  </si>
  <si>
    <t>PLU0PR000000000000312590</t>
  </si>
  <si>
    <t>PLU0PR000000000000312591</t>
  </si>
  <si>
    <t>PLU0PR000000000000312592</t>
  </si>
  <si>
    <t>PLU0PR000000000000312593</t>
  </si>
  <si>
    <t>PLU0PR000000000000312594</t>
  </si>
  <si>
    <t>PLU0PR000000000000312595</t>
  </si>
  <si>
    <t>PLU0PR000000000000312596</t>
  </si>
  <si>
    <t>PLU0PR000000000000312597</t>
  </si>
  <si>
    <t>PLU0PR000000000000312598</t>
  </si>
  <si>
    <t>PLU0PR000000000000312599</t>
  </si>
  <si>
    <t>PLU0PR000000000000312600</t>
  </si>
  <si>
    <t>PLU0PR000000000000312601</t>
  </si>
  <si>
    <t>PLU0PR000000000000312602</t>
  </si>
  <si>
    <t>PLU0PR000000000000312603</t>
  </si>
  <si>
    <t>PLU0PR000000000000312604</t>
  </si>
  <si>
    <t>PLU0PR000000000000312605</t>
  </si>
  <si>
    <t>PLU0PR000000000000312606</t>
  </si>
  <si>
    <t>PLU0PR000000000000312607</t>
  </si>
  <si>
    <t>PLU0PR000000000000312608</t>
  </si>
  <si>
    <t>PLU0PR000000000000312609</t>
  </si>
  <si>
    <t>PLU0PR000000000000312610</t>
  </si>
  <si>
    <t>PLU0PR000000000000312611</t>
  </si>
  <si>
    <t>PLU0PR000000000000312612</t>
  </si>
  <si>
    <t>PLU0PR000000000000312613</t>
  </si>
  <si>
    <t>PLU0PR000000000000312614</t>
  </si>
  <si>
    <t>PLU0PR000000000000312615</t>
  </si>
  <si>
    <t>PLU0PR000000000000312616</t>
  </si>
  <si>
    <t>PLU0PR000000000000312617</t>
  </si>
  <si>
    <t>PLU0PR000000000000312618</t>
  </si>
  <si>
    <t>PLU0PR000000000000312619</t>
  </si>
  <si>
    <t>PLU0PR000000000000312620</t>
  </si>
  <si>
    <t>PLU0PR000000000000312621</t>
  </si>
  <si>
    <t>PLU0PR000000000000312622</t>
  </si>
  <si>
    <t>PLU0PR000000000000312623</t>
  </si>
  <si>
    <t>PLU0PR000000000000312624</t>
  </si>
  <si>
    <t>PLU0PR000000000000312625</t>
  </si>
  <si>
    <t>PLU0PR000000000000312626</t>
  </si>
  <si>
    <t>PLU0PR000000000000312627</t>
  </si>
  <si>
    <t>PLU0PR000000000000312628</t>
  </si>
  <si>
    <t>PLU0PR000000000000312629</t>
  </si>
  <si>
    <t>PLU0PR000000000000312630</t>
  </si>
  <si>
    <t>PLU0PR000000000000312631</t>
  </si>
  <si>
    <t>PLU0PR000000000000312632</t>
  </si>
  <si>
    <t>PLU0PR000000000000312633</t>
  </si>
  <si>
    <t>PLU0PR000000000000312634</t>
  </si>
  <si>
    <t>PLU0PR000000000000312635</t>
  </si>
  <si>
    <t>PLU0PR000000000000312636</t>
  </si>
  <si>
    <t>PLU0PR000000000000312637</t>
  </si>
  <si>
    <t>PLU0PR000000000000312638</t>
  </si>
  <si>
    <t>PLU0PR000000000000312639</t>
  </si>
  <si>
    <t>PLU0PR000000000000312640</t>
  </si>
  <si>
    <t>PLU0PR000000000000312641</t>
  </si>
  <si>
    <t>PLU0PR000000000000312642</t>
  </si>
  <si>
    <t>PLU0PR000000000000312643</t>
  </si>
  <si>
    <t>PLU0PR000000000000312644</t>
  </si>
  <si>
    <t>PLU0PR000000000000312645</t>
  </si>
  <si>
    <t>PLU0PR000000000000312646</t>
  </si>
  <si>
    <t>PLU0PR000000000000312647</t>
  </si>
  <si>
    <t>PLU0PR000000000000312648</t>
  </si>
  <si>
    <t>PLU0PR000000000000312649</t>
  </si>
  <si>
    <t>PLU0PR000000000000312650</t>
  </si>
  <si>
    <t>PLU0PR000000000000312651</t>
  </si>
  <si>
    <t>PLU0PR000000000000312652</t>
  </si>
  <si>
    <t>PLU0PR000000000000312653</t>
  </si>
  <si>
    <t>PLU0PR000000000000312654</t>
  </si>
  <si>
    <t>PLU0PR000000000000312655</t>
  </si>
  <si>
    <t>PLU0PR000000000000312656</t>
  </si>
  <si>
    <t>PLU0PR000000000000312657</t>
  </si>
  <si>
    <t>PLU0PR000000000000312658</t>
  </si>
  <si>
    <t>PLU0PR000000000000312659</t>
  </si>
  <si>
    <t>PLU0PR000000000000312660</t>
  </si>
  <si>
    <t>PLU0PR000000000000312661</t>
  </si>
  <si>
    <t>PLU0PR000000000000312662</t>
  </si>
  <si>
    <t>PLU0PR000000000000312663</t>
  </si>
  <si>
    <t>PLU0PR000000000000312664</t>
  </si>
  <si>
    <t>PLU0PR000000000000312665</t>
  </si>
  <si>
    <t>PLU0PR000000000000312666</t>
  </si>
  <si>
    <t>PLU0PR000000000000312667</t>
  </si>
  <si>
    <t>PLU0PR000000000000312670</t>
  </si>
  <si>
    <t>PLU0PR000000000000312671</t>
  </si>
  <si>
    <t>PLU0PR000000000000312672</t>
  </si>
  <si>
    <t>PLU0PR000000000000312673</t>
  </si>
  <si>
    <t>PLU0PR000000000000312674</t>
  </si>
  <si>
    <t>PLU0PR000000000000312675</t>
  </si>
  <si>
    <t>PLU0PR000000000000312676</t>
  </si>
  <si>
    <t>PLU0PR000000000000312677</t>
  </si>
  <si>
    <t>PLU0PR000000000000312678</t>
  </si>
  <si>
    <t>PLU0PR000000000000312679</t>
  </si>
  <si>
    <t>PLU0PR000000000000312680</t>
  </si>
  <si>
    <t>PLU0PR000000000000312681</t>
  </si>
  <si>
    <t>PLU0PR000000000000312683</t>
  </si>
  <si>
    <t>PLU0PR000000000000312684</t>
  </si>
  <si>
    <t>PLU0PR000000000000312685</t>
  </si>
  <si>
    <t>PLU0PR000000000000312686</t>
  </si>
  <si>
    <t>PLU0PR000000000000312687</t>
  </si>
  <si>
    <t>PLU0PR000000000000312688</t>
  </si>
  <si>
    <t>PLU0PR000000000000312689</t>
  </si>
  <si>
    <t>PLU0PR000000000000312690</t>
  </si>
  <si>
    <t>PLU0PR000000000000312691</t>
  </si>
  <si>
    <t>PLU0PR000000000000312692</t>
  </si>
  <si>
    <t>PLU0PR000000000000312693</t>
  </si>
  <si>
    <t>PLU0PR000000000000312694</t>
  </si>
  <si>
    <t>PLU0PR000000000000312695</t>
  </si>
  <si>
    <t>PLU0PR000000000000312696</t>
  </si>
  <si>
    <t>PLU0PR000000000000312697</t>
  </si>
  <si>
    <t>PLU0PR000000000000312698</t>
  </si>
  <si>
    <t>PLU0PR000000000000312699</t>
  </si>
  <si>
    <t>PLU0PR000000000000312700</t>
  </si>
  <si>
    <t>PLU0PR000000000000312701</t>
  </si>
  <si>
    <t>PLU0PR000000000000312702</t>
  </si>
  <si>
    <t>PLU0PR000000000000312703</t>
  </si>
  <si>
    <t>PLU0PR000000000000312704</t>
  </si>
  <si>
    <t>PLU0PR000000000000312705</t>
  </si>
  <si>
    <t>PLU0PR000000000000312706</t>
  </si>
  <si>
    <t>PLU0PR000000000000312707</t>
  </si>
  <si>
    <t>PLU0PR000000000000312708</t>
  </si>
  <si>
    <t>PLU0PR000000000000312709</t>
  </si>
  <si>
    <t>PLU0PR000000000000312710</t>
  </si>
  <si>
    <t>PLU0PR000000000000312711</t>
  </si>
  <si>
    <t>PLU0PR000000000000312712</t>
  </si>
  <si>
    <t>PLU0PR000000000000312713</t>
  </si>
  <si>
    <t>PLU0PR000000000000312714</t>
  </si>
  <si>
    <t>PLU0PR000000000000312715</t>
  </si>
  <si>
    <t>PLU0PR000000000000312716</t>
  </si>
  <si>
    <t>PLU0PR000000000000312717</t>
  </si>
  <si>
    <t>PLU0PR000000000000312718</t>
  </si>
  <si>
    <t>PLU0PR000000000000312719</t>
  </si>
  <si>
    <t>PLU0PR000000000000312720</t>
  </si>
  <si>
    <t>PLU0PR000000000000312721</t>
  </si>
  <si>
    <t>PLU0PR000000000000312723</t>
  </si>
  <si>
    <t>PLU0PR000000000000312724</t>
  </si>
  <si>
    <t>PLU0PR000000000000312725</t>
  </si>
  <si>
    <t>PLU0PR000000000000312726</t>
  </si>
  <si>
    <t>PLU0PR000000000000312727</t>
  </si>
  <si>
    <t>PLU0PR000000000000312728</t>
  </si>
  <si>
    <t>PLU0PR000000000000312729</t>
  </si>
  <si>
    <t>PLU0PR000000000000312730</t>
  </si>
  <si>
    <t>PLU0PR000000000000312731</t>
  </si>
  <si>
    <t>PLU0PR000000000000312732</t>
  </si>
  <si>
    <t>PLU0PR000000000000312733</t>
  </si>
  <si>
    <t>PLU0PR000000000000312734</t>
  </si>
  <si>
    <t>PLU0PR000000000000312735</t>
  </si>
  <si>
    <t>PLU0PR000000000000312736</t>
  </si>
  <si>
    <t>PLU0PR000000000000312737</t>
  </si>
  <si>
    <t>PLU0PR000000000000312738</t>
  </si>
  <si>
    <t>PLU0PR000000000000312739</t>
  </si>
  <si>
    <t>PLU0PR000000000000312740</t>
  </si>
  <si>
    <t>PLU0PR000000000000312741</t>
  </si>
  <si>
    <t>PLU0PR000000000000312742</t>
  </si>
  <si>
    <t>PLU0PR000000000000312743</t>
  </si>
  <si>
    <t>PLU0PR000000000000312744</t>
  </si>
  <si>
    <t>PLU0PR000000000000312745</t>
  </si>
  <si>
    <t>PLU0PR000000000000312746</t>
  </si>
  <si>
    <t>PLU0PR000000000000312747</t>
  </si>
  <si>
    <t>PLU0PR000000000000312748</t>
  </si>
  <si>
    <t>PLU0PR000000000000312749</t>
  </si>
  <si>
    <t>PLU0PR000000000000312750</t>
  </si>
  <si>
    <t>PLU0PR000000000000312751</t>
  </si>
  <si>
    <t>PLU0PR000000000000312752</t>
  </si>
  <si>
    <t>PLU0PR000000000000312753</t>
  </si>
  <si>
    <t>PLU0PR000000000000312754</t>
  </si>
  <si>
    <t>PLU0PR000000000000312755</t>
  </si>
  <si>
    <t>PLU0PR000000000000312756</t>
  </si>
  <si>
    <t>PLU0PR000000000000312757</t>
  </si>
  <si>
    <t>PLU0PR000000000000312758</t>
  </si>
  <si>
    <t>PLU0PR000000000000312759</t>
  </si>
  <si>
    <t>PLU0PR000000000000312760</t>
  </si>
  <si>
    <t>PLU0PR000000000000312761</t>
  </si>
  <si>
    <t>PLU0PR000000000000312762</t>
  </si>
  <si>
    <t>PLU0PR000000000000312763</t>
  </si>
  <si>
    <t>PLU0PR000000000000312764</t>
  </si>
  <si>
    <t>PLU0PR000000000000312765</t>
  </si>
  <si>
    <t>PLU0PR000000000000312766</t>
  </si>
  <si>
    <t>PLU0PR000000000000312767</t>
  </si>
  <si>
    <t>PLU0PR000000000000312768</t>
  </si>
  <si>
    <t>PLU0PR000000000000312769</t>
  </si>
  <si>
    <t>PLU0PR000000000000312770</t>
  </si>
  <si>
    <t>PLU0PR000000000000312771</t>
  </si>
  <si>
    <t>PLU0PR000000000000312772</t>
  </si>
  <si>
    <t>PLU0PR000000000000312773</t>
  </si>
  <si>
    <t>PLU0PR000000000000312774</t>
  </si>
  <si>
    <t>PLU0PR000000000000312775</t>
  </si>
  <si>
    <t>PLU0PR000000000000312778</t>
  </si>
  <si>
    <t>PLU0PR000000000000312779</t>
  </si>
  <si>
    <t>PLU0PR000000000000312780</t>
  </si>
  <si>
    <t>PLU0PR000000000000312781</t>
  </si>
  <si>
    <t>PLU0PR000000000000312782</t>
  </si>
  <si>
    <t>PLU0PR000000000000312783</t>
  </si>
  <si>
    <t>PLU0PR000000000000312784</t>
  </si>
  <si>
    <t>PLU0PR000000000000312785</t>
  </si>
  <si>
    <t>PLU0PR000000000000312786</t>
  </si>
  <si>
    <t>PLU0PR000000000000312787</t>
  </si>
  <si>
    <t>PLU0PR000000000000312788</t>
  </si>
  <si>
    <t>PLU0PR000000000000312789</t>
  </si>
  <si>
    <t>PLU0PR000000000000312791</t>
  </si>
  <si>
    <t>PLU0PR000000000000312792</t>
  </si>
  <si>
    <t>PLU0PR000000000000312793</t>
  </si>
  <si>
    <t>PLU0PR000000000000312794</t>
  </si>
  <si>
    <t>PLU0PR000000000000312809</t>
  </si>
  <si>
    <t>PLU0PR000000000000312810</t>
  </si>
  <si>
    <t>PLU0PR000000000000312811</t>
  </si>
  <si>
    <t>PLU0PR000000000000312812</t>
  </si>
  <si>
    <t>PLU0PR000000000000312813</t>
  </si>
  <si>
    <t>PLU0PR000000000000312814</t>
  </si>
  <si>
    <t>PLU0PR000000000000312815</t>
  </si>
  <si>
    <t>PLU0PR000000000000312816</t>
  </si>
  <si>
    <t>PLU0PR000000000000312817</t>
  </si>
  <si>
    <t>PLU0PR000000000000312818</t>
  </si>
  <si>
    <t>PLU0PR000000000000312819</t>
  </si>
  <si>
    <t>PLU0PR000000000000312820</t>
  </si>
  <si>
    <t>PLU0PR000000000000312821</t>
  </si>
  <si>
    <t>PLU0PR000000000000312822</t>
  </si>
  <si>
    <t>PLU0PR000000000000312823</t>
  </si>
  <si>
    <t>PLU0PR000000000000312824</t>
  </si>
  <si>
    <t>PLU0PR000000000000312825</t>
  </si>
  <si>
    <t>PLU0PR000000000000312826</t>
  </si>
  <si>
    <t>PLU0PR000000000000312827</t>
  </si>
  <si>
    <t>PLU0PR000000000000312828</t>
  </si>
  <si>
    <t>PLU0PR000000000000312829</t>
  </si>
  <si>
    <t>PLU0PR000000000000312830</t>
  </si>
  <si>
    <t>PLU0PR000000000000312831</t>
  </si>
  <si>
    <t>PLU0PR000000000000312832</t>
  </si>
  <si>
    <t>PLU0PR000000000000312833</t>
  </si>
  <si>
    <t>PLU0PR000000000000312834</t>
  </si>
  <si>
    <t>PLU0PR000000000000312835</t>
  </si>
  <si>
    <t>PLU0PR000000000000312836</t>
  </si>
  <si>
    <t>PLU0PR000000000000312837</t>
  </si>
  <si>
    <t>PLU0PR000000000000312838</t>
  </si>
  <si>
    <t>PLU0PR000000000000312839</t>
  </si>
  <si>
    <t>PLU0PR000000000000312840</t>
  </si>
  <si>
    <t>PLU0PR000000000000312841</t>
  </si>
  <si>
    <t>PLU0PR000000000000312842</t>
  </si>
  <si>
    <t>PLU0PR000000000000312843</t>
  </si>
  <si>
    <t>PLU0PR000000000000312844</t>
  </si>
  <si>
    <t>PLU0PR000000000000312845</t>
  </si>
  <si>
    <t>PLU0PR000000000000312846</t>
  </si>
  <si>
    <t>PLU0PR000000000000312847</t>
  </si>
  <si>
    <t>PLU0PR000000000000312848</t>
  </si>
  <si>
    <t>PLU0PR000000000000312849</t>
  </si>
  <si>
    <t>PLU0PR000000000000312850</t>
  </si>
  <si>
    <t>PLU0PR000000000000312851</t>
  </si>
  <si>
    <t>PLU0PR000000000000312852</t>
  </si>
  <si>
    <t>PLU0PR000000000000312853</t>
  </si>
  <si>
    <t>PLU0PR000000000000312854</t>
  </si>
  <si>
    <t>PLU0PR000000000000312855</t>
  </si>
  <si>
    <t>PLU0PR000000000000312856</t>
  </si>
  <si>
    <t>PLU0PR000000000000312857</t>
  </si>
  <si>
    <t>PLU0PR000000000000312858</t>
  </si>
  <si>
    <t>PLU0PR000000000000312859</t>
  </si>
  <si>
    <t>PLU0PR000000000000312860</t>
  </si>
  <si>
    <t>PLU0PR000000000000312861</t>
  </si>
  <si>
    <t>PLU0PR000000000000312862</t>
  </si>
  <si>
    <t>PLU0PR000000000000312863</t>
  </si>
  <si>
    <t>PLU0PR000000000000312864</t>
  </si>
  <si>
    <t>PLU0PR000000000000312865</t>
  </si>
  <si>
    <t>PLU0PR000000000000312866</t>
  </si>
  <si>
    <t>PLU0PR000000000000312867</t>
  </si>
  <si>
    <t>PLU0PR000000000000312868</t>
  </si>
  <si>
    <t>PLU0PR000000000000312869</t>
  </si>
  <si>
    <t>PLU0PR000000000000312870</t>
  </si>
  <si>
    <t>PLU0PR000000000000312871</t>
  </si>
  <si>
    <t>PLU0PR000000000000312872</t>
  </si>
  <si>
    <t>PLU0PR000000000000312873</t>
  </si>
  <si>
    <t>PLU0PR000000000000312874</t>
  </si>
  <si>
    <t>PLU0PR000000000000320705</t>
  </si>
  <si>
    <t>PLU0PR000000000000320706</t>
  </si>
  <si>
    <t>PLU0PR000000000000320707</t>
  </si>
  <si>
    <t>PLU0PR000000000000320708</t>
  </si>
  <si>
    <t>PLU0PR000000000000320709</t>
  </si>
  <si>
    <t>PLU0PR000000000000320710</t>
  </si>
  <si>
    <t>PLU0PR000000000000320711</t>
  </si>
  <si>
    <t>PLU0PR000000000000320712</t>
  </si>
  <si>
    <t>PLU0PR000000000000320713</t>
  </si>
  <si>
    <t>PLU0PR000000000000320721</t>
  </si>
  <si>
    <t>PLU0PR000000000000320722</t>
  </si>
  <si>
    <t>PLU0PR000000000000320723</t>
  </si>
  <si>
    <t>PLU0PR000000000000320724</t>
  </si>
  <si>
    <t>PLU0PR000000000000320725</t>
  </si>
  <si>
    <t>PLU0PR000000000000320727</t>
  </si>
  <si>
    <t>PLU0PR000000000000320728</t>
  </si>
  <si>
    <t>PLU0PR000000000000320730</t>
  </si>
  <si>
    <t>PLU0PR000000000000320732</t>
  </si>
  <si>
    <t>PLU0PR000000000000320733</t>
  </si>
  <si>
    <t>PLU0PR000000000000320734</t>
  </si>
  <si>
    <t>PLU0PR000000000000320736</t>
  </si>
  <si>
    <t>PLU0PR000000000000320740</t>
  </si>
  <si>
    <t>PLU0PR000000000000320741</t>
  </si>
  <si>
    <t>PLU0PR000000000000320742</t>
  </si>
  <si>
    <t>PLU0PR000000000000320743</t>
  </si>
  <si>
    <t>PLU0PR000000000000320744</t>
  </si>
  <si>
    <t>PLU0PR000000000000320748</t>
  </si>
  <si>
    <t>PLU0PR000000000000320749</t>
  </si>
  <si>
    <t>PLU0PR000000000000320750</t>
  </si>
  <si>
    <t>PLU0PR000000000000320751</t>
  </si>
  <si>
    <t>PLU0PR000000000000320752</t>
  </si>
  <si>
    <t>PLU0PR000000000000320753</t>
  </si>
  <si>
    <t>PLU0PR000000000000322393</t>
  </si>
  <si>
    <t>PLU0PR000000000000322394</t>
  </si>
  <si>
    <t>PLU0PR000000000000322395</t>
  </si>
  <si>
    <t>PLU0PR000000000000322396</t>
  </si>
  <si>
    <t>PLU0PR000000000000322398</t>
  </si>
  <si>
    <t>PLU0PR000000000000322399</t>
  </si>
  <si>
    <t>PLU0PR000000000000326724</t>
  </si>
  <si>
    <t>PLU0PR000000000000326737</t>
  </si>
  <si>
    <t>PLU0PR000000000000326738</t>
  </si>
  <si>
    <t>PLU0PR000000000000326787</t>
  </si>
  <si>
    <t>PLU0PR000000000000326846</t>
  </si>
  <si>
    <t>PLU0PR000000000000326853</t>
  </si>
  <si>
    <t>PLU0PR000000000000326854</t>
  </si>
  <si>
    <t>PLU0PR000000000000326860</t>
  </si>
  <si>
    <t>PLU0PR000000000000326864</t>
  </si>
  <si>
    <t>PLU0PR000000000000326869</t>
  </si>
  <si>
    <t>PLU0PR000000000000326873</t>
  </si>
  <si>
    <t>PLU0PR000000000000326874</t>
  </si>
  <si>
    <t>PLU0PR000000000000326875</t>
  </si>
  <si>
    <t>PLU0PR000000000000326878</t>
  </si>
  <si>
    <t>PLU0PR000000000000326879</t>
  </si>
  <si>
    <t>PLU0PR000000000000326881</t>
  </si>
  <si>
    <t>PLU0PR000000000000326882</t>
  </si>
  <si>
    <t>PLU0PR000000000000326883</t>
  </si>
  <si>
    <t>PLU0PR000000000000326884</t>
  </si>
  <si>
    <t>PLU0PR000000000000327107</t>
  </si>
  <si>
    <t>PLU0PR000000000000327143</t>
  </si>
  <si>
    <t>PLU0PR000000000000327144</t>
  </si>
  <si>
    <t>PLU0PR000000000000327146</t>
  </si>
  <si>
    <t>PLU0PR000000000000327147</t>
  </si>
  <si>
    <t>PLU0PR000000000000327153</t>
  </si>
  <si>
    <t>PLU0PR000000000000327160</t>
  </si>
  <si>
    <t>PLU0PR000000000000327161</t>
  </si>
  <si>
    <t>PLU0PR000000000000384330</t>
  </si>
  <si>
    <t>PLU0PR000000000000384342</t>
  </si>
  <si>
    <t>PLU0PR000000000000384361</t>
  </si>
  <si>
    <t>PLU0PR000000000000384365</t>
  </si>
  <si>
    <t>PLU0PR000000000000384366</t>
  </si>
  <si>
    <t>1/4 X 5/8 X 1/2 40 FT BEND - 410840B</t>
  </si>
  <si>
    <t>1/4 X 5/8 X 1/2 20 FT BEND - 410820B</t>
  </si>
  <si>
    <t>Material #</t>
  </si>
  <si>
    <t>Unit</t>
  </si>
  <si>
    <t>ZPR0</t>
  </si>
  <si>
    <t>Description</t>
  </si>
  <si>
    <t>PC</t>
  </si>
  <si>
    <t>USD</t>
  </si>
  <si>
    <t>1</t>
  </si>
  <si>
    <t>UPC BARCODE</t>
  </si>
  <si>
    <t>PC/MC</t>
  </si>
  <si>
    <t xml:space="preserve">3/8 X 5/8 X 1 50 FT                     </t>
  </si>
  <si>
    <t xml:space="preserve">1/2 X 1-1/8 X 3/8 50 FT BEND - 818650B  </t>
  </si>
  <si>
    <t xml:space="preserve">1/4 X 5/8 X 1/2 50 FT BEND - 410850B    </t>
  </si>
  <si>
    <t xml:space="preserve">1/4 X 5/8 X 1/2 50 FT - 410850          </t>
  </si>
  <si>
    <t xml:space="preserve">1/4 X 3/4 X 3/8 50 FT BEND - 412650B    </t>
  </si>
  <si>
    <t xml:space="preserve">1/4 X 3/4 X 3/8 50 FT - 412650          </t>
  </si>
  <si>
    <t xml:space="preserve">1/4 X 3/4 X 3/8 35 FT BEND - 412635B    </t>
  </si>
  <si>
    <t xml:space="preserve">1/4 X 3/4 X 3/8 35 FT - 412635          </t>
  </si>
  <si>
    <t xml:space="preserve">1/4 X 3/4 X 3/8 30 FT BEND -412630B     </t>
  </si>
  <si>
    <t xml:space="preserve">1/4 X 3/4 X 3/8 30 FT - 412630          </t>
  </si>
  <si>
    <t xml:space="preserve">1/4 X 3/4 X 3/8 25 FT BEND - 412625B    </t>
  </si>
  <si>
    <t xml:space="preserve">1/4 X 3/4 X 3/8 25 FT -412625           </t>
  </si>
  <si>
    <t xml:space="preserve">1/4 X 3/4 X 3/8 15 FT BEND - 412615B    </t>
  </si>
  <si>
    <t xml:space="preserve">1/4 X 3/4 X 3/8 15 FT - 412615          </t>
  </si>
  <si>
    <t xml:space="preserve">3/8 X 1-1/8 X 1/2 50 FT BEND - 618850B  </t>
  </si>
  <si>
    <t xml:space="preserve">3/8 X 1-1/8 X 1/2 50 FT - 618850        </t>
  </si>
  <si>
    <t xml:space="preserve">3/8 X 1-1/8 X 1/2 40 FT BEND - 618840B  </t>
  </si>
  <si>
    <t xml:space="preserve">3/8 X 1-1/8 X 1/2 40 FT - 618840        </t>
  </si>
  <si>
    <t xml:space="preserve">3/8 X 1-1/8 X 1/2 35 FT BEND - 618835B  </t>
  </si>
  <si>
    <t xml:space="preserve">3/8 X 1-1/8 X 1/2 35 FT - 618835        </t>
  </si>
  <si>
    <t xml:space="preserve">3/8 X 1-1/8 X 1/2 30 FT BEND - 618830B  </t>
  </si>
  <si>
    <t xml:space="preserve">3/8 X 1-1/8 X 1/2 30 FT - 618830        </t>
  </si>
  <si>
    <t xml:space="preserve">3/8 X 1-1/8 X 1/2 25 FT BEND - 618825B  </t>
  </si>
  <si>
    <t xml:space="preserve">3/8 X 1-1/8 X 1/2 25 FT - 618825        </t>
  </si>
  <si>
    <t xml:space="preserve">1/4 X 5/8 X 3/8 50 FT BEND - 410650B    </t>
  </si>
  <si>
    <t xml:space="preserve">1/4 X 5/8 X 3/8 50 FT - 410650          </t>
  </si>
  <si>
    <t xml:space="preserve">1/4 X 5/8 X 3/8 35 FT BEND - 410635B    </t>
  </si>
  <si>
    <t xml:space="preserve">1/4 X 5/8 X 3/8 35 FT - 410635          </t>
  </si>
  <si>
    <t xml:space="preserve">1/4 X 5/8 X 3/8 30 FT BEND - 410630B    </t>
  </si>
  <si>
    <t xml:space="preserve">1/4 X 5/8 X 3/8 30 FT - 410630          </t>
  </si>
  <si>
    <t xml:space="preserve">1/4 X 5/8 X 3/8 25 FT BEND - 410625B    </t>
  </si>
  <si>
    <t xml:space="preserve">1/4 X 5/8 X 3/8 25 FT 410625            </t>
  </si>
  <si>
    <t xml:space="preserve">3/8 X 3/4 X 3/8 20 FT BEND - 612620B    </t>
  </si>
  <si>
    <t xml:space="preserve">3/8 X 3/4 X 3/8 20 FT - 612620          </t>
  </si>
  <si>
    <t xml:space="preserve">3/8 X 3/4 X 3/8 15 FT BEND - 612615B    </t>
  </si>
  <si>
    <t xml:space="preserve">3/8 X 3/4 X 3/8 15 FT - 612615          </t>
  </si>
  <si>
    <t xml:space="preserve">3/8 X 3/4 X 1/2 50 FT BEND - 612850B    </t>
  </si>
  <si>
    <t xml:space="preserve">3/8 X 3/4 X 1/2 50 FT - 612850          </t>
  </si>
  <si>
    <t xml:space="preserve">3/8 X 3/4 X 1/2 35 FT BEND - 612835B    </t>
  </si>
  <si>
    <t xml:space="preserve">3/8 X 3/4 X 1/2 35 FT - 612835          </t>
  </si>
  <si>
    <t xml:space="preserve">3/8 X 3/4 X 1/2 30 FT BEND - 612830B    </t>
  </si>
  <si>
    <t xml:space="preserve">3/8 X 3/4 X 1/2 30 FT - 612830          </t>
  </si>
  <si>
    <t xml:space="preserve">3/8 X 1-1/8 X 3/8 50 FT BEND - 618650B  </t>
  </si>
  <si>
    <t xml:space="preserve">3/8 X 1-1/8 X 3/8 50 FT - 618650        </t>
  </si>
  <si>
    <t xml:space="preserve">3/8 X 1-1/8 X 3/8 40 FT BEND - 618640B  </t>
  </si>
  <si>
    <t xml:space="preserve">3/8 X 1-1/8 X 3/8 40 FT - 618640        </t>
  </si>
  <si>
    <t xml:space="preserve">3/8 X 1-1/8 X 3/8 35 FT BEND - 618635B  </t>
  </si>
  <si>
    <t xml:space="preserve">3/8 X 1-1/8 X 3/8 35 FT - 618635        </t>
  </si>
  <si>
    <t xml:space="preserve">3/8 X 1-1/8 X 3/8 30 FT BEND - 618630B  </t>
  </si>
  <si>
    <t xml:space="preserve">3/8 X 1-1/8 X 3/8 30 FT - 618630        </t>
  </si>
  <si>
    <t xml:space="preserve">3/8 X 1-1/8 X 3/8 25 FT BEND - 618625B  </t>
  </si>
  <si>
    <t xml:space="preserve">3/8 X 1-1/8 X 3/8 25 FT - 618625        </t>
  </si>
  <si>
    <t xml:space="preserve">3/8 X 1-1/8 X 3/8 20 FT BEND - 618620B  </t>
  </si>
  <si>
    <t xml:space="preserve">3/8 X 1-1/8 X 3/8 20 FT - 618620        </t>
  </si>
  <si>
    <t xml:space="preserve">3/8 X 1-1/8 X 3/8 15 FT BEND - 618615B  </t>
  </si>
  <si>
    <t xml:space="preserve">3/8 X 1-1/8 X 3/8 15 FT - 618615        </t>
  </si>
  <si>
    <t xml:space="preserve">3/8 X 3/4 X 3/8 40 FT BEND - 612640B    </t>
  </si>
  <si>
    <t xml:space="preserve">3/8 X 3/4 X 3/8 40 FT - 612640          </t>
  </si>
  <si>
    <t xml:space="preserve">3/8 X 3/4 X 3/8 35 FT BEND - 612635B    </t>
  </si>
  <si>
    <t xml:space="preserve">3/8 X 3/4 X 3/8 35 FT - 612635          </t>
  </si>
  <si>
    <t xml:space="preserve">3/8 X 3/4 X 3/8 30 FT BEND - 612630B    </t>
  </si>
  <si>
    <t xml:space="preserve">3/8 X 3/4 X 3/8 30 FT - 612630          </t>
  </si>
  <si>
    <t xml:space="preserve">3/8 X 3/4 X 3/8 25 FT BEND - 612625B    </t>
  </si>
  <si>
    <t xml:space="preserve">3/8 X 3/4 X 3/8 25 FT - 612625          </t>
  </si>
  <si>
    <t xml:space="preserve">3/8 X 7/8 X 1/2 30 FT BEND - 614830B    </t>
  </si>
  <si>
    <t xml:space="preserve">3/8 X 7/8 X 1/2 30 FT - 614830          </t>
  </si>
  <si>
    <t xml:space="preserve">3/8 X 7/8 X 1/2 25 FT BEND - 614825B    </t>
  </si>
  <si>
    <t xml:space="preserve">3/8 X 7/8 X 1/2 25 FT - 614825          </t>
  </si>
  <si>
    <t xml:space="preserve">3/8 X 7/8 X 1/2 20 FT BEND - 614820B    </t>
  </si>
  <si>
    <t xml:space="preserve">3/8 X 7/8 X 1/2 20 FT - 614820          </t>
  </si>
  <si>
    <t xml:space="preserve">3/8 X 7/8 X 1/2 15 FT BEND - 614815B    </t>
  </si>
  <si>
    <t xml:space="preserve">3/8 X 7/8 X 1/2 15 FT - 614815          </t>
  </si>
  <si>
    <t xml:space="preserve">3/8 X 5/8 X 3/8 50 FT BEND - 610650B    </t>
  </si>
  <si>
    <t xml:space="preserve">3/8 X 5/8 X 3/8 50 FT - 610650          </t>
  </si>
  <si>
    <t xml:space="preserve">3/8 X 5/8 X 3/8 45 FT BEND - 610645B    </t>
  </si>
  <si>
    <t xml:space="preserve">3/8 X 5/8 X 3/8 45 FT - 610645          </t>
  </si>
  <si>
    <t xml:space="preserve">3/8 X 5/8 X 3/8 40 FT BEND - 610640B    </t>
  </si>
  <si>
    <t xml:space="preserve">3/8 X 5/8 X 3/8 40 FT - 610640          </t>
  </si>
  <si>
    <t xml:space="preserve">3/8 X 5/8 X 3/8 35 FT BEND - 610635B    </t>
  </si>
  <si>
    <t xml:space="preserve">3/8 X 5/8 X 3/8 35 FT - 610635          </t>
  </si>
  <si>
    <t xml:space="preserve">3/8 X 5/8 X 3/8 30 FT BEND - 610630B    </t>
  </si>
  <si>
    <t xml:space="preserve">3/8 X 5/8 X 3/8 30 FT - 610630          </t>
  </si>
  <si>
    <t xml:space="preserve">3/8 X 5/8 X 3/8 25 FT BEND - 610625B    </t>
  </si>
  <si>
    <t xml:space="preserve">3/8 X 5/8 X 3/8 25 FT - 610625          </t>
  </si>
  <si>
    <t xml:space="preserve">3/8 X 5/8 X 3/8 20 FT BEND - 610620B    </t>
  </si>
  <si>
    <t xml:space="preserve">3/8 X 5/8 X 3/8 20 FT - 610620          </t>
  </si>
  <si>
    <t xml:space="preserve">3/8 X 5/8 X 3/8 15 FT BEND - 610615B    </t>
  </si>
  <si>
    <t xml:space="preserve">3/8 X 5/8 X 3/8 15 FT - 610615          </t>
  </si>
  <si>
    <t xml:space="preserve">3/8 X 5/8 X 1/2 50 FT BEND - 610850B    </t>
  </si>
  <si>
    <t xml:space="preserve">3/8 X 5/8 X 1/2 50 FT - 610850          </t>
  </si>
  <si>
    <t xml:space="preserve">3/8 X 5/8 X 1/2 35 FT BEND - 610835B    </t>
  </si>
  <si>
    <t xml:space="preserve">3/8 X 5/8 X 1/2 35 FT - 610835          </t>
  </si>
  <si>
    <t xml:space="preserve">3/8 X 5/8 X 1/2 30 FT BEND - 610830B    </t>
  </si>
  <si>
    <t xml:space="preserve">3/8 X 5/8 X 1/2 30 FT - 610830          </t>
  </si>
  <si>
    <t xml:space="preserve">3/8 X 3/4 X 3/8 50 FT BEND - 612650B    </t>
  </si>
  <si>
    <t xml:space="preserve">3/8 X 3/4 X 3/8 50 FT - 612650          </t>
  </si>
  <si>
    <t xml:space="preserve">3/8 X 3/4 X 3/8 45 FT BEND - 612645B    </t>
  </si>
  <si>
    <t xml:space="preserve">3/8 X 3/4 X 3/8 45 FT - 612645          </t>
  </si>
  <si>
    <t xml:space="preserve">3/8 X 7/8 X 3/8 40 FT BEND - 614640B    </t>
  </si>
  <si>
    <t xml:space="preserve">3/8 X 7/8 X 3/8 40 FT - 614640          </t>
  </si>
  <si>
    <t xml:space="preserve">3/8 X 7/8 X 3/8 35 FT BEND - 614635B    </t>
  </si>
  <si>
    <t xml:space="preserve">3/8 X 7/8 X 3/8 35 FT - 614635          </t>
  </si>
  <si>
    <t xml:space="preserve">3/8 X 7/8 X 3/8 30 FT BEND - 614630B    </t>
  </si>
  <si>
    <t xml:space="preserve">3/8 X 7/8 X 3/8 30 FT - 614630          </t>
  </si>
  <si>
    <t xml:space="preserve">3/8 X 7/8 X 3/8 25 FT BEND - 614625B    </t>
  </si>
  <si>
    <t xml:space="preserve">3/8 X 7/8 X 3/8 25 FT - 614625          </t>
  </si>
  <si>
    <t xml:space="preserve">3/8 X 7/8 X 3/8 20 FT BEND - 614620B    </t>
  </si>
  <si>
    <t xml:space="preserve">3/8 X 7/8 X 3/8 20 FT - 614620          </t>
  </si>
  <si>
    <t xml:space="preserve">3/8 X 7/8 X 3/8 15 FT BEND - 614615B    </t>
  </si>
  <si>
    <t xml:space="preserve">3/8 X 7/8 X 3/8 15 FT - 614615          </t>
  </si>
  <si>
    <t xml:space="preserve">3/8 X 7/8 X 1/2 50 FT BEND - 614850B    </t>
  </si>
  <si>
    <t xml:space="preserve">3/8 X 7/8 X 1/2 50 FT - 614850          </t>
  </si>
  <si>
    <t xml:space="preserve">3/8 X 7/8 X 1/2 40 FT BEND - 614840B    </t>
  </si>
  <si>
    <t xml:space="preserve">3/8 X 7/8 X 1/2 40 FT - 614840          </t>
  </si>
  <si>
    <t xml:space="preserve">3/8 X 7/8 X 1/2 35 FT BEND - 614835B    </t>
  </si>
  <si>
    <t xml:space="preserve">3/8 X 7/8 X 1/2 35 FT - 614835          </t>
  </si>
  <si>
    <t xml:space="preserve">5/16 X 5/8 X 1/2 50 FT - 510850         </t>
  </si>
  <si>
    <t xml:space="preserve">5/16 X 5/8 X 1/2 15 FT BEND - 510815B   </t>
  </si>
  <si>
    <t xml:space="preserve">5/16 X 5/8 X 1/2 15 FT - 510815         </t>
  </si>
  <si>
    <t xml:space="preserve">5/16 X 3/4 X 3/8 50 FT BEND - 512650B   </t>
  </si>
  <si>
    <t xml:space="preserve">5/16 X 3/4 X 3/8 50 FT - 512650         </t>
  </si>
  <si>
    <t xml:space="preserve">5/16 X 3/4 X 3/8 45 FT BEND - 512645B   </t>
  </si>
  <si>
    <t xml:space="preserve">5/16 X 3/4 X 3/8 45 FT - 512645         </t>
  </si>
  <si>
    <t xml:space="preserve">5/16 X 3/4 X 3/8 40 FT BEND - 512640B   </t>
  </si>
  <si>
    <t xml:space="preserve">5/16 X 3/4 X 3/8 40 FT - 512640         </t>
  </si>
  <si>
    <t xml:space="preserve">5/16 X 3/4 X 3/8 35 FT BEND - 512635B   </t>
  </si>
  <si>
    <t xml:space="preserve">5/16 X 3/4 X 3/8 35 FT - 512635         </t>
  </si>
  <si>
    <t xml:space="preserve">5/16 X 3/4 X 3/8 30 FT BEND - 512630B   </t>
  </si>
  <si>
    <t xml:space="preserve">5/16 X 3/4 X 3/8 30 FT - 512630         </t>
  </si>
  <si>
    <t xml:space="preserve">5/16 X 3/4 X 3/8 25 FT BEND - 512625B   </t>
  </si>
  <si>
    <t xml:space="preserve">5/16 X 3/4 X 3/8 25 FT- 512625          </t>
  </si>
  <si>
    <t xml:space="preserve">5/16 X 3/4 X 3/8 20 FT BEND - 512620B   </t>
  </si>
  <si>
    <t xml:space="preserve">5/16 X 3/4 X 3/8 20 FT - 512620         </t>
  </si>
  <si>
    <t xml:space="preserve">5/16 X 3/4 X 3/8 15 FT BEND - 512615B   </t>
  </si>
  <si>
    <t xml:space="preserve">5/16 X 3/4 X 3/8 15 FT - 512615         </t>
  </si>
  <si>
    <t xml:space="preserve">5/16 X 3/4 X 1/2 50 FT BEND - 512850B   </t>
  </si>
  <si>
    <t xml:space="preserve">5/16 X 3/4 X 1/2 50 FT - 512850         </t>
  </si>
  <si>
    <t xml:space="preserve">5/16 X 3/4 X 1/2 45 FT BEND - 512845B   </t>
  </si>
  <si>
    <t xml:space="preserve">5/16 X 3/4 X 1/2 45 FT - 512845         </t>
  </si>
  <si>
    <t xml:space="preserve">5/16 X 3/4 X 1/2 35 FT BEND - 512835B   </t>
  </si>
  <si>
    <t xml:space="preserve">5/16 X 3/4 X 1/2 35 FT - 512835         </t>
  </si>
  <si>
    <t xml:space="preserve">5/16 X 3/4 X 1/2 25 FT BEND - 512825B   </t>
  </si>
  <si>
    <t xml:space="preserve">5/16 X 3/4 X 1/2 25 FT - 512825         </t>
  </si>
  <si>
    <t xml:space="preserve">5/16 X 3/4 X 1/2 15 FT BEND - 512815B   </t>
  </si>
  <si>
    <t xml:space="preserve">5/16 X 3/4 X 1/2 15 FT - 512815         </t>
  </si>
  <si>
    <t xml:space="preserve">3/8 X 7/8 X 3/8 50 FT BEND - 614650B    </t>
  </si>
  <si>
    <t xml:space="preserve">3/8 X 7/8 X 3/8 50 FT - 614650          </t>
  </si>
  <si>
    <t xml:space="preserve">3/8 X 7/8 X 3/8 45 FT BEND - 614645B    </t>
  </si>
  <si>
    <t xml:space="preserve">3/8 X 7/8 X 3/8 45 FT - 614645          </t>
  </si>
  <si>
    <t xml:space="preserve">3/8 X 5/8 X 3/4 30 FT                   </t>
  </si>
  <si>
    <t xml:space="preserve">3/8 X 1-1/8 X 3/4 50 FT BEND            </t>
  </si>
  <si>
    <t xml:space="preserve">3/8 X 5/8 X 3/4 50 FT BEND              </t>
  </si>
  <si>
    <t xml:space="preserve">3/8 X 7/8 X 3/4 50 FT BEND              </t>
  </si>
  <si>
    <t xml:space="preserve">3/8 X 3/4 X 3/4 50 FT BEND              </t>
  </si>
  <si>
    <t xml:space="preserve">1/2 X 7/8 X 1/2 25 FT - 814825          </t>
  </si>
  <si>
    <t xml:space="preserve">1/2 X 7/8 X 1/2 50 FT - 814850          </t>
  </si>
  <si>
    <t xml:space="preserve">1/4 X 5/8 X 3/8 20 FT                   </t>
  </si>
  <si>
    <t xml:space="preserve">1/4 X 5/8 X 3/8 15 FT BEND - 410615B    </t>
  </si>
  <si>
    <t xml:space="preserve">5/16 X 5/8 X 1/2 30 FT                  </t>
  </si>
  <si>
    <t xml:space="preserve">5/16 X 7/8 X 3/8 50 FT BEND - 514650B   </t>
  </si>
  <si>
    <t xml:space="preserve">5/16 X 7/8 X 3/8 50 FT - 514650         </t>
  </si>
  <si>
    <t xml:space="preserve">5/16 X 5/8 X 3/8 50 FT BEND - 510650B   </t>
  </si>
  <si>
    <t xml:space="preserve">5/16 X 5/8 X 3/8 50 FT - 510650         </t>
  </si>
  <si>
    <t xml:space="preserve">5/16 X 5/8 X 3/8 40 FT BEND - 510640B   </t>
  </si>
  <si>
    <t xml:space="preserve">5/16 X 5/8 X 3/8 40 FT - 510640         </t>
  </si>
  <si>
    <t xml:space="preserve">5/16 X 5/8 X 3/8 30 FT BEND - 510630B   </t>
  </si>
  <si>
    <t xml:space="preserve">5/16 X 5/8 X 3/8 30 FT - 510630         </t>
  </si>
  <si>
    <t xml:space="preserve">5/16 X 5/8 X 1/2 50 FT BEND - 510850B   </t>
  </si>
  <si>
    <t xml:space="preserve">1/4 X 1/2 X 3/8 50 FT                   </t>
  </si>
  <si>
    <t xml:space="preserve">1/2 X 1-1/8 X 3/8 25 FT BEND            </t>
  </si>
  <si>
    <t xml:space="preserve">5/16 X 7/8 X 1/2 50 FT                  </t>
  </si>
  <si>
    <t xml:space="preserve">5/16 X 7/8 X 1/2 35 FT                  </t>
  </si>
  <si>
    <t xml:space="preserve">5/16 X 7/8 X 1/2 25 FT                  </t>
  </si>
  <si>
    <t xml:space="preserve">5/16 X 7/8 X 1/2 15 FT                  </t>
  </si>
  <si>
    <t xml:space="preserve">1/4 X 3/4 X 1/2 50 FT                   </t>
  </si>
  <si>
    <t xml:space="preserve">1/4 X 3/4 X 1/2 35 FT                   </t>
  </si>
  <si>
    <t xml:space="preserve">1/4 X 3/4 X 1/2 25 FT                   </t>
  </si>
  <si>
    <t xml:space="preserve">1/4 X 3/4 X 1/2 15 FT                   </t>
  </si>
  <si>
    <t xml:space="preserve">3/8 X 5/8 X 1/2 15 FT - 610815          </t>
  </si>
  <si>
    <t xml:space="preserve">3/8 X 3/4 X 1/2 15 FT BEND              </t>
  </si>
  <si>
    <t xml:space="preserve">1/4 X 1/2 X 3/8 25 FT                   </t>
  </si>
  <si>
    <t xml:space="preserve">3/8 X 5/8 X 3/4 60 FT                   </t>
  </si>
  <si>
    <t xml:space="preserve">5/16 X 7/8 X 1/2 50 FT BEND             </t>
  </si>
  <si>
    <t xml:space="preserve">5/16 X 7/8 X 1/2 30 FT BEND             </t>
  </si>
  <si>
    <t xml:space="preserve">1/4 X 3/4 X 1/2 50 FT BEND              </t>
  </si>
  <si>
    <t xml:space="preserve">1/4 X 3/4 X 1/2 30 FT BEND              </t>
  </si>
  <si>
    <t xml:space="preserve">1/4 X 3/4 X 3/4 50 FT                   </t>
  </si>
  <si>
    <t xml:space="preserve">5/16 X 3/4 X 3/4 50 FT                  </t>
  </si>
  <si>
    <t xml:space="preserve">1/4 X 5/8 X 3/4 50 FT                   </t>
  </si>
  <si>
    <t xml:space="preserve">1/2 X 7/8 X 3/8 50 FT - 814650          </t>
  </si>
  <si>
    <t xml:space="preserve">1/2 X 7/8 X 3/8 25 FT - 814625          </t>
  </si>
  <si>
    <t xml:space="preserve">3/8 X 5/8 X 1/2 25 FT - 610825          </t>
  </si>
  <si>
    <t xml:space="preserve">1/4 X 5/8 X 1/2 30 FT BEND - 410830B    </t>
  </si>
  <si>
    <t xml:space="preserve">3/8 X 3/4 X 3/8 60 FT - 612660          </t>
  </si>
  <si>
    <t xml:space="preserve">3/8 X 5/8 X 1/2 20 FT BEND - 610820B    </t>
  </si>
  <si>
    <t xml:space="preserve">3/8 X 1-1/8 X 1/2 15 FT - 618815        </t>
  </si>
  <si>
    <t xml:space="preserve">5/16 X 5/8 X 1/2 35 FT - 510835         </t>
  </si>
  <si>
    <t xml:space="preserve">3/8 X 3/4 X 1/2 25 FT - 612825          </t>
  </si>
  <si>
    <t xml:space="preserve">3/8 X 3/4 X 1/2 20 FT - 612820          </t>
  </si>
  <si>
    <t xml:space="preserve">5/16 X 3/4 X 1/2 40 FT - 512840         </t>
  </si>
  <si>
    <t xml:space="preserve">5/16 X 3/4 X 1/2 20 FT - 512820         </t>
  </si>
  <si>
    <t xml:space="preserve">5/16 X 3/4 X 1/2 30 FT - 512830         </t>
  </si>
  <si>
    <t xml:space="preserve">5/16 X 5/8 X 3/8 15 FT BEND -510615B    </t>
  </si>
  <si>
    <t xml:space="preserve">1/4 X 5/8 X 3/8 40 FT - 410640          </t>
  </si>
  <si>
    <t xml:space="preserve">3/8 X 1-1/8 X 1/2 20 FT - 618820        </t>
  </si>
  <si>
    <t xml:space="preserve">5/16 X 7/8 X 3/8 35 FT - 514635         </t>
  </si>
  <si>
    <t xml:space="preserve">3/8 X 3/4 X 1/2 40 FT BEND - 612840B    </t>
  </si>
  <si>
    <t xml:space="preserve">3/8 X 3/4 X 1/2 25 FT BEND - 612825B    </t>
  </si>
  <si>
    <t xml:space="preserve">3/8 X 3/4 X 1/2 20 FT BEND - 612820B    </t>
  </si>
  <si>
    <t xml:space="preserve">3/8 X 5/8 X 1/2 40 FT BEND - 610840B    </t>
  </si>
  <si>
    <t xml:space="preserve">5/16 X 3/4 X 1/2 40 FT BEND - 512840B   </t>
  </si>
  <si>
    <t xml:space="preserve">5/16 X 3/4 X 1/2 30 FT BEND - 512830B   </t>
  </si>
  <si>
    <t xml:space="preserve">5/16 X 3/4 X 1/2 20 FT BEND - 512820B   </t>
  </si>
  <si>
    <t xml:space="preserve">1/4 X 5/8 X 3/8 40 FT BEND - 410640B    </t>
  </si>
  <si>
    <t xml:space="preserve">5/16 X 5/8 X 3/8 35 FT - 510635         </t>
  </si>
  <si>
    <t xml:space="preserve">5/16 X 5/8 X 3/8 25 FT - 510625         </t>
  </si>
  <si>
    <t xml:space="preserve">5/16 X 5/8 X 3/8 20 FT - 510620         </t>
  </si>
  <si>
    <t xml:space="preserve">5/16 X 5/8 X 3/8 20 FT BEND -510620B    </t>
  </si>
  <si>
    <t xml:space="preserve">1/4 X 3/4 X 3/8 40 FT BEND - 412640B    </t>
  </si>
  <si>
    <t xml:space="preserve">3/8 X 3/4 X 1/2 40 FT - 612840          </t>
  </si>
  <si>
    <t xml:space="preserve">5/16 X 5/8 X 3/8 35 FT BEND - 510635B   </t>
  </si>
  <si>
    <t xml:space="preserve">3/8 X 3/4 X 3/8 10 FT BEND - 612610B    </t>
  </si>
  <si>
    <t xml:space="preserve">1/2 X 1 1/8 X 3/8 30 FT - 818630        </t>
  </si>
  <si>
    <t xml:space="preserve">1/4 X 5/8 X 1/2 30 FT - 410830          </t>
  </si>
  <si>
    <t xml:space="preserve">5/16 X 7/8 X 3/8 25 FT - 514625         </t>
  </si>
  <si>
    <t xml:space="preserve">1/4 X 3/4 X 3/8 20 FT BEND - 412620B    </t>
  </si>
  <si>
    <t xml:space="preserve">5/16 X 7/8 X 3/8 30 FT - 514630         </t>
  </si>
  <si>
    <t xml:space="preserve">1/4 X 3/4 X 3/8 40 FT - 412640          </t>
  </si>
  <si>
    <t xml:space="preserve">3/8 X 1-1/8 X 1/2 15 FT BEND - 618815B  </t>
  </si>
  <si>
    <t xml:space="preserve">3/8 X 1-1/8 X 1/2 20 FT BEND - 618820B  </t>
  </si>
  <si>
    <t xml:space="preserve">5/16 X 5/8 X 1/2 30 FT BEND             </t>
  </si>
  <si>
    <t xml:space="preserve">5/16 X 5/8 X 1/2 20 FT BEND             </t>
  </si>
  <si>
    <t xml:space="preserve">1/4 X 5/8 X 1/2 25 FT BEND - 410825B    </t>
  </si>
  <si>
    <t xml:space="preserve">3/8 X 7/8 X 3/4 60 FT                   </t>
  </si>
  <si>
    <t xml:space="preserve">3/8 X 3/4 X 3/4 60 FT                   </t>
  </si>
  <si>
    <t xml:space="preserve">1/4 X 5/8 X 1/2 35 FT - 410835          </t>
  </si>
  <si>
    <t xml:space="preserve">3/8 X 7/8 X 3/4 50 FT                   </t>
  </si>
  <si>
    <t xml:space="preserve">3/8 X 7/8 X 3/4 45 FT                   </t>
  </si>
  <si>
    <t xml:space="preserve">3/8 X 7/8 X 3/4 40 FT                   </t>
  </si>
  <si>
    <t xml:space="preserve">3/8 X 7/8 X 3/4 35 FT                   </t>
  </si>
  <si>
    <t xml:space="preserve">3/8 X 7/8 X 3/4 20 FT                   </t>
  </si>
  <si>
    <t xml:space="preserve">3/8 X 3/4 X 3/4 50 FT                   </t>
  </si>
  <si>
    <t xml:space="preserve">3/8 X 3/4 X 3/4 45 FT                   </t>
  </si>
  <si>
    <t xml:space="preserve">3/8 X 3/4 X 3/4 40 FT                   </t>
  </si>
  <si>
    <t xml:space="preserve">3/8 X 3/4 X 3/4 35 FT                   </t>
  </si>
  <si>
    <t xml:space="preserve">3/8 X 3/4 X 3/4 20 FT                   </t>
  </si>
  <si>
    <t xml:space="preserve">5/16 X 5/8 X 3/8 25 FT BEND - 510625B   </t>
  </si>
  <si>
    <t xml:space="preserve">3/8 X 5/8 X 3/8 60 FT - 610660          </t>
  </si>
  <si>
    <t xml:space="preserve">3/8 X 7/8 X 3/8 60 FT - 614660          </t>
  </si>
  <si>
    <t xml:space="preserve">1/2 X 7/8 X 3/8 50 FT BEND - 814650B    </t>
  </si>
  <si>
    <t xml:space="preserve">3/8 X 1-1/8 X 3/8 60 FT BEND - 618660B  </t>
  </si>
  <si>
    <t xml:space="preserve">3/8 X 1-1/8 X 3/4 40 FT                 </t>
  </si>
  <si>
    <t xml:space="preserve">3/8 X 1-1/8 X 3/4 30 FT                 </t>
  </si>
  <si>
    <t xml:space="preserve">3/8 X 7/8 X 3/4 30 FT                   </t>
  </si>
  <si>
    <t xml:space="preserve">1/4 X 1/2 X 3/8 30 FT - 410630          </t>
  </si>
  <si>
    <t xml:space="preserve">5/16 X 7/8 X 1/2 30 FT                  </t>
  </si>
  <si>
    <t xml:space="preserve">5/16 X 7/8 X 1/2 20 FT                  </t>
  </si>
  <si>
    <t xml:space="preserve">1/4 X 3/4 X 1/2 30 FT                   </t>
  </si>
  <si>
    <t xml:space="preserve">1/4 X 3/4 X 1/2 20 FT                   </t>
  </si>
  <si>
    <t xml:space="preserve">3/8 X 3/4 X 3/4 30 FT                   </t>
  </si>
  <si>
    <t xml:space="preserve">3/8 X 7/8 X 1/2 60 FT BEND              </t>
  </si>
  <si>
    <t xml:space="preserve">5/16 X 5/8 X 1/2 40 FT                  </t>
  </si>
  <si>
    <t xml:space="preserve">3/8 X 5/8 X 1/2 40 FT - 610840          </t>
  </si>
  <si>
    <t xml:space="preserve">3/8 X 7/8 X 1/2 60 FT                   </t>
  </si>
  <si>
    <t xml:space="preserve">3/8 X 3/4 X 1/2 60 FT - 612860          </t>
  </si>
  <si>
    <t xml:space="preserve">5/16 X 5/8 X 1/2 25 FT - 510825         </t>
  </si>
  <si>
    <t xml:space="preserve">3/8 X 1-1/8 X 3/4 60 FT                 </t>
  </si>
  <si>
    <t xml:space="preserve">3/8 X 1-1/8 X 3/4 50 FT                 </t>
  </si>
  <si>
    <t xml:space="preserve">3/8 X 3/4 X 3/8 60 FT BEND - 612660B    </t>
  </si>
  <si>
    <t xml:space="preserve">3/8 X 7/8 X 3/8 60 FT BEND - 614660B    </t>
  </si>
  <si>
    <t xml:space="preserve">3/8 X 5/8 X 3/4 20 FT                   </t>
  </si>
  <si>
    <t xml:space="preserve">3/8 X 5/8 X 3/4 35 FT                   </t>
  </si>
  <si>
    <t xml:space="preserve">3/8 X 5/8 X 3/4 40 FT                   </t>
  </si>
  <si>
    <t xml:space="preserve">3/8 X 5/8 X 3/4 45 FT                   </t>
  </si>
  <si>
    <t xml:space="preserve">3/8 X 5/8 X 3/4 50 FT                   </t>
  </si>
  <si>
    <t>LS120116</t>
  </si>
  <si>
    <t>Current List</t>
  </si>
  <si>
    <t>USD-1 PC</t>
  </si>
  <si>
    <t>Standard Products Division</t>
  </si>
  <si>
    <t>Lineset Material Numbers</t>
  </si>
  <si>
    <t>Current Price</t>
  </si>
  <si>
    <t>ADD 4.00 to all bends</t>
  </si>
  <si>
    <t>B</t>
  </si>
  <si>
    <t xml:space="preserve">1/2 X 1-1/8 X 3/8 50 FT - 818650   </t>
  </si>
  <si>
    <t>LIST PRICE SHEET OCTOBER 14, 2013</t>
  </si>
  <si>
    <t>3/8 X 1-1/8 X 3/4 35 FT</t>
  </si>
  <si>
    <t>3/8 X 3/4 X 3/4 25 FT BEND</t>
  </si>
  <si>
    <t>3/8 X 3/4 X 3/4 35 FT BEND</t>
  </si>
  <si>
    <t>3/8 X 7/8 X 3/4 25 FT BEND</t>
  </si>
  <si>
    <t>3/8 X 7/8 X 3/4 35 FT BEND</t>
  </si>
  <si>
    <t>3/8 X 7/8 X 3/4 30 FT BEND</t>
  </si>
  <si>
    <t>3/8 X 3/4 X 1 15 FT</t>
  </si>
  <si>
    <t>3/8 X 3/4 X 1 25 FT</t>
  </si>
  <si>
    <t>3/8 X 3/4 X 1 50 FT</t>
  </si>
  <si>
    <t>3/8 X 7/8 X 1 25 FT</t>
  </si>
  <si>
    <t>3/8 X 7/8 X 1 50 FT</t>
  </si>
  <si>
    <t>3/8 X 1 1/8 X 1 50 FT</t>
  </si>
  <si>
    <t>3/8 X 1 1/8 X 1 30 FT</t>
  </si>
  <si>
    <t>3/8 X 5/8 X 1 25 FT</t>
  </si>
  <si>
    <t>3/8 X 3/4 X 3/4 25 FT NO BEND</t>
  </si>
  <si>
    <t>758659135047</t>
  </si>
  <si>
    <t>758659135061</t>
  </si>
  <si>
    <t>758659135078</t>
  </si>
  <si>
    <t>758659135085</t>
  </si>
  <si>
    <t>758659135092</t>
  </si>
  <si>
    <t>758659131339</t>
  </si>
  <si>
    <t>758659131407</t>
  </si>
  <si>
    <t>758659131872</t>
  </si>
  <si>
    <t>758659131889</t>
  </si>
  <si>
    <t>758659131957</t>
  </si>
  <si>
    <t>758659131988</t>
  </si>
  <si>
    <t>758659131995</t>
  </si>
  <si>
    <t>758659132060</t>
  </si>
  <si>
    <t>758659132237</t>
  </si>
  <si>
    <t>758659516075</t>
  </si>
  <si>
    <t>Cambridge-Lee Industries LLC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</si>
</sst>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0" fontId="2" fillId="0" borderId="11" xfId="58" applyFont="1" applyFill="1" applyBorder="1" applyAlignment="1">
      <alignment wrapText="1"/>
      <protection/>
    </xf>
    <xf numFmtId="4" fontId="0" fillId="33" borderId="10" xfId="0" applyNumberFormat="1" applyFill="1" applyBorder="1" applyAlignment="1">
      <alignment horizontal="center" vertical="center" wrapText="1"/>
    </xf>
    <xf numFmtId="4" fontId="2" fillId="0" borderId="11" xfId="58" applyNumberFormat="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  <xf numFmtId="0" fontId="2" fillId="0" borderId="11" xfId="57" applyNumberFormat="1" applyFont="1" applyFill="1" applyBorder="1" applyAlignment="1">
      <alignment horizontal="right" wrapText="1"/>
      <protection/>
    </xf>
    <xf numFmtId="0" fontId="2" fillId="0" borderId="11" xfId="57" applyFont="1" applyFill="1" applyBorder="1" applyAlignment="1">
      <alignment wrapText="1"/>
      <protection/>
    </xf>
    <xf numFmtId="4" fontId="2" fillId="0" borderId="11" xfId="57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57" applyFont="1" applyFill="1" applyBorder="1" applyAlignment="1">
      <alignment wrapText="1"/>
      <protection/>
    </xf>
    <xf numFmtId="4" fontId="2" fillId="0" borderId="0" xfId="57" applyNumberFormat="1" applyFont="1" applyFill="1" applyBorder="1" applyAlignment="1">
      <alignment horizontal="center" wrapText="1"/>
      <protection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11" xfId="57" applyFont="1" applyFill="1" applyBorder="1" applyAlignment="1">
      <alignment horizontal="left" wrapText="1"/>
      <protection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57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y 2003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657225</xdr:colOff>
      <xdr:row>5</xdr:row>
      <xdr:rowOff>142875</xdr:rowOff>
    </xdr:to>
    <xdr:pic>
      <xdr:nvPicPr>
        <xdr:cNvPr id="1" name="Picture 5" descr="http://intranet/FormsandDownloads/Cam-Lee-logo-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5.57421875" style="21" customWidth="1"/>
    <col min="2" max="2" width="10.8515625" style="1" customWidth="1"/>
    <col min="3" max="3" width="40.28125" style="0" customWidth="1"/>
    <col min="4" max="4" width="11.28125" style="17" customWidth="1"/>
    <col min="5" max="6" width="11.28125" style="0" customWidth="1"/>
    <col min="7" max="7" width="9.421875" style="17" customWidth="1"/>
    <col min="8" max="8" width="0" style="27" hidden="1" customWidth="1"/>
    <col min="9" max="9" width="0" style="0" hidden="1" customWidth="1"/>
    <col min="10" max="10" width="11.421875" style="0" customWidth="1"/>
  </cols>
  <sheetData>
    <row r="1" ht="12.75"/>
    <row r="2" spans="3:7" ht="15.75">
      <c r="C2" s="22" t="s">
        <v>708</v>
      </c>
      <c r="D2" s="22" t="s">
        <v>677</v>
      </c>
      <c r="E2" s="22"/>
      <c r="F2" s="22"/>
      <c r="G2" s="23"/>
    </row>
    <row r="3" spans="3:7" ht="15.75">
      <c r="C3" s="22" t="s">
        <v>671</v>
      </c>
      <c r="D3" s="23"/>
      <c r="E3" s="22"/>
      <c r="F3" s="22"/>
      <c r="G3" s="23"/>
    </row>
    <row r="4" ht="15.75">
      <c r="C4" s="22" t="s">
        <v>672</v>
      </c>
    </row>
    <row r="5" ht="12.75"/>
    <row r="6" spans="1:7" ht="12.75">
      <c r="A6" s="18"/>
      <c r="B6" s="13"/>
      <c r="C6" s="13"/>
      <c r="D6" s="16"/>
      <c r="E6" s="13"/>
      <c r="F6" s="12"/>
      <c r="G6" s="24"/>
    </row>
    <row r="7" spans="1:7" ht="25.5">
      <c r="A7" s="4" t="s">
        <v>391</v>
      </c>
      <c r="B7" s="3" t="s">
        <v>384</v>
      </c>
      <c r="C7" s="4" t="s">
        <v>387</v>
      </c>
      <c r="D7" s="6" t="s">
        <v>673</v>
      </c>
      <c r="E7" s="4" t="s">
        <v>669</v>
      </c>
      <c r="F7" s="2" t="s">
        <v>385</v>
      </c>
      <c r="G7" s="2" t="s">
        <v>392</v>
      </c>
    </row>
    <row r="8" spans="1:7" ht="12.75" customHeight="1">
      <c r="A8" s="19"/>
      <c r="B8" s="9"/>
      <c r="C8" s="10"/>
      <c r="D8" s="11"/>
      <c r="E8" s="10"/>
      <c r="F8" s="10"/>
      <c r="G8" s="25"/>
    </row>
    <row r="9" spans="1:7" ht="12.75" customHeight="1">
      <c r="A9" s="20">
        <v>758659134989</v>
      </c>
      <c r="B9">
        <v>201848</v>
      </c>
      <c r="C9" s="26" t="s">
        <v>393</v>
      </c>
      <c r="D9" s="15">
        <v>343.4</v>
      </c>
      <c r="E9" t="s">
        <v>668</v>
      </c>
      <c r="F9" s="14" t="s">
        <v>670</v>
      </c>
      <c r="G9" s="17">
        <v>4</v>
      </c>
    </row>
    <row r="10" spans="1:7" ht="12.75" customHeight="1">
      <c r="A10" s="28" t="s">
        <v>693</v>
      </c>
      <c r="B10">
        <v>201933</v>
      </c>
      <c r="C10" t="s">
        <v>678</v>
      </c>
      <c r="D10" s="15">
        <v>485.2</v>
      </c>
      <c r="E10" t="s">
        <v>668</v>
      </c>
      <c r="F10" s="14" t="s">
        <v>670</v>
      </c>
      <c r="G10" s="17">
        <v>5</v>
      </c>
    </row>
    <row r="11" spans="1:7" ht="12.75" customHeight="1">
      <c r="A11" s="28" t="s">
        <v>694</v>
      </c>
      <c r="B11">
        <v>201935</v>
      </c>
      <c r="C11" t="s">
        <v>679</v>
      </c>
      <c r="D11" s="15">
        <f>176.2+4</f>
        <v>180.2</v>
      </c>
      <c r="E11" t="s">
        <v>668</v>
      </c>
      <c r="F11" s="14" t="s">
        <v>670</v>
      </c>
      <c r="G11" s="17">
        <v>8</v>
      </c>
    </row>
    <row r="12" spans="1:7" ht="12.75" customHeight="1">
      <c r="A12" s="28" t="s">
        <v>695</v>
      </c>
      <c r="B12">
        <v>201936</v>
      </c>
      <c r="C12" t="s">
        <v>680</v>
      </c>
      <c r="D12" s="15">
        <f>258.01+4</f>
        <v>262.01</v>
      </c>
      <c r="E12" t="s">
        <v>668</v>
      </c>
      <c r="F12" s="14" t="s">
        <v>670</v>
      </c>
      <c r="G12" s="17">
        <v>8</v>
      </c>
    </row>
    <row r="13" spans="1:7" ht="12.75" customHeight="1">
      <c r="A13" s="28" t="s">
        <v>696</v>
      </c>
      <c r="B13">
        <v>201937</v>
      </c>
      <c r="C13" t="s">
        <v>681</v>
      </c>
      <c r="D13" s="15">
        <f>233.67+4</f>
        <v>237.67</v>
      </c>
      <c r="E13" t="s">
        <v>668</v>
      </c>
      <c r="F13" s="14" t="s">
        <v>670</v>
      </c>
      <c r="G13" s="17">
        <v>8</v>
      </c>
    </row>
    <row r="14" spans="1:7" ht="12.75" customHeight="1">
      <c r="A14" s="28" t="s">
        <v>697</v>
      </c>
      <c r="B14">
        <v>201938</v>
      </c>
      <c r="C14" t="s">
        <v>682</v>
      </c>
      <c r="D14" s="15">
        <f>311.69+4</f>
        <v>315.69</v>
      </c>
      <c r="E14" t="s">
        <v>668</v>
      </c>
      <c r="F14" s="14" t="s">
        <v>670</v>
      </c>
      <c r="G14" s="17">
        <v>6</v>
      </c>
    </row>
    <row r="15" spans="1:7" ht="12.75" customHeight="1">
      <c r="A15" s="28" t="s">
        <v>698</v>
      </c>
      <c r="B15">
        <v>201998</v>
      </c>
      <c r="C15" t="s">
        <v>683</v>
      </c>
      <c r="D15" s="15">
        <f>270.43+4</f>
        <v>274.43</v>
      </c>
      <c r="E15" t="s">
        <v>668</v>
      </c>
      <c r="F15" s="14" t="s">
        <v>670</v>
      </c>
      <c r="G15" s="17">
        <v>8</v>
      </c>
    </row>
    <row r="16" spans="1:7" ht="12.75" customHeight="1">
      <c r="A16" s="28" t="s">
        <v>699</v>
      </c>
      <c r="B16">
        <v>212762</v>
      </c>
      <c r="C16" t="s">
        <v>684</v>
      </c>
      <c r="D16" s="15">
        <v>146.28</v>
      </c>
      <c r="E16" t="s">
        <v>668</v>
      </c>
      <c r="F16" s="14" t="s">
        <v>670</v>
      </c>
      <c r="G16" s="17">
        <v>8</v>
      </c>
    </row>
    <row r="17" spans="1:7" ht="12.75" customHeight="1">
      <c r="A17" s="28" t="s">
        <v>700</v>
      </c>
      <c r="B17">
        <v>212826</v>
      </c>
      <c r="C17" t="s">
        <v>685</v>
      </c>
      <c r="D17" s="15">
        <v>216.58</v>
      </c>
      <c r="E17" t="s">
        <v>668</v>
      </c>
      <c r="F17" s="14" t="s">
        <v>670</v>
      </c>
      <c r="G17" s="17">
        <v>5</v>
      </c>
    </row>
    <row r="18" spans="1:7" ht="12.75" customHeight="1">
      <c r="A18" s="28" t="s">
        <v>701</v>
      </c>
      <c r="B18">
        <v>212827</v>
      </c>
      <c r="C18" t="s">
        <v>686</v>
      </c>
      <c r="D18" s="15">
        <v>386.8</v>
      </c>
      <c r="E18" t="s">
        <v>668</v>
      </c>
      <c r="F18" s="14" t="s">
        <v>670</v>
      </c>
      <c r="G18" s="17">
        <v>4</v>
      </c>
    </row>
    <row r="19" spans="1:7" ht="12.75" customHeight="1">
      <c r="A19" s="28" t="s">
        <v>702</v>
      </c>
      <c r="B19">
        <v>212828</v>
      </c>
      <c r="C19" t="s">
        <v>687</v>
      </c>
      <c r="D19" s="15">
        <v>269.37</v>
      </c>
      <c r="E19" t="s">
        <v>668</v>
      </c>
      <c r="F19" s="14" t="s">
        <v>670</v>
      </c>
      <c r="G19" s="17">
        <v>5</v>
      </c>
    </row>
    <row r="20" spans="1:7" ht="12.75" customHeight="1">
      <c r="A20" s="28" t="s">
        <v>703</v>
      </c>
      <c r="B20">
        <v>212829</v>
      </c>
      <c r="C20" t="s">
        <v>688</v>
      </c>
      <c r="D20" s="15">
        <v>485.09</v>
      </c>
      <c r="E20" t="s">
        <v>668</v>
      </c>
      <c r="F20" s="14" t="s">
        <v>670</v>
      </c>
      <c r="G20" s="17">
        <v>5</v>
      </c>
    </row>
    <row r="21" spans="1:7" ht="12.75" customHeight="1">
      <c r="A21" s="28" t="s">
        <v>704</v>
      </c>
      <c r="B21">
        <v>212830</v>
      </c>
      <c r="C21" t="s">
        <v>689</v>
      </c>
      <c r="D21" s="15">
        <v>701.49</v>
      </c>
      <c r="E21" t="s">
        <v>668</v>
      </c>
      <c r="F21" s="14" t="s">
        <v>670</v>
      </c>
      <c r="G21" s="17">
        <v>4</v>
      </c>
    </row>
    <row r="22" spans="1:7" ht="12.75" customHeight="1">
      <c r="A22" s="28" t="s">
        <v>705</v>
      </c>
      <c r="B22">
        <v>212831</v>
      </c>
      <c r="C22" t="s">
        <v>690</v>
      </c>
      <c r="D22" s="15">
        <v>422.4</v>
      </c>
      <c r="E22" t="s">
        <v>668</v>
      </c>
      <c r="F22" s="14" t="s">
        <v>670</v>
      </c>
      <c r="G22" s="17">
        <v>5</v>
      </c>
    </row>
    <row r="23" spans="1:7" ht="12.75" customHeight="1">
      <c r="A23" s="28" t="s">
        <v>706</v>
      </c>
      <c r="B23">
        <v>212832</v>
      </c>
      <c r="C23" t="s">
        <v>691</v>
      </c>
      <c r="D23" s="15">
        <v>193.86</v>
      </c>
      <c r="E23" t="s">
        <v>668</v>
      </c>
      <c r="F23" s="14" t="s">
        <v>670</v>
      </c>
      <c r="G23" s="17">
        <v>5</v>
      </c>
    </row>
    <row r="24" spans="1:8" ht="12.75" customHeight="1">
      <c r="A24" s="20">
        <v>758659374132</v>
      </c>
      <c r="B24">
        <v>312436</v>
      </c>
      <c r="C24" s="26" t="s">
        <v>676</v>
      </c>
      <c r="D24" s="15">
        <f>693.19</f>
        <v>693.19</v>
      </c>
      <c r="E24" t="s">
        <v>668</v>
      </c>
      <c r="F24" s="14" t="s">
        <v>670</v>
      </c>
      <c r="G24" s="17">
        <v>5</v>
      </c>
      <c r="H24" s="27" t="s">
        <v>675</v>
      </c>
    </row>
    <row r="25" spans="1:8" ht="12.75" customHeight="1">
      <c r="A25" s="20">
        <v>758659100052</v>
      </c>
      <c r="B25">
        <v>312437</v>
      </c>
      <c r="C25" s="26" t="s">
        <v>394</v>
      </c>
      <c r="D25" s="15">
        <f>693.19+4</f>
        <v>697.19</v>
      </c>
      <c r="E25" t="s">
        <v>668</v>
      </c>
      <c r="F25" s="14" t="s">
        <v>670</v>
      </c>
      <c r="G25" s="17">
        <v>5</v>
      </c>
      <c r="H25" s="27" t="s">
        <v>675</v>
      </c>
    </row>
    <row r="26" spans="1:7" ht="12.75" customHeight="1">
      <c r="A26" s="20">
        <v>758659352895</v>
      </c>
      <c r="B26">
        <v>312459</v>
      </c>
      <c r="C26" s="26" t="s">
        <v>406</v>
      </c>
      <c r="D26" s="15">
        <v>103.17</v>
      </c>
      <c r="E26" t="s">
        <v>668</v>
      </c>
      <c r="F26" s="14" t="s">
        <v>670</v>
      </c>
      <c r="G26" s="17">
        <v>12</v>
      </c>
    </row>
    <row r="27" spans="1:8" ht="12.75" customHeight="1">
      <c r="A27" s="20">
        <v>758659100090</v>
      </c>
      <c r="B27">
        <v>312460</v>
      </c>
      <c r="C27" s="26" t="s">
        <v>405</v>
      </c>
      <c r="D27" s="15">
        <f>103.17+4</f>
        <v>107.17</v>
      </c>
      <c r="E27" t="s">
        <v>668</v>
      </c>
      <c r="F27" s="14" t="s">
        <v>670</v>
      </c>
      <c r="G27" s="17">
        <v>12</v>
      </c>
      <c r="H27" s="27" t="s">
        <v>675</v>
      </c>
    </row>
    <row r="28" spans="1:7" ht="12.75" customHeight="1">
      <c r="A28" s="20">
        <v>758659352956</v>
      </c>
      <c r="B28">
        <v>312461</v>
      </c>
      <c r="C28" s="26" t="s">
        <v>404</v>
      </c>
      <c r="D28" s="15">
        <v>169.81</v>
      </c>
      <c r="E28" t="s">
        <v>668</v>
      </c>
      <c r="F28" s="14" t="s">
        <v>670</v>
      </c>
      <c r="G28" s="17">
        <v>12</v>
      </c>
    </row>
    <row r="29" spans="1:9" ht="12.75" customHeight="1">
      <c r="A29" s="20">
        <v>758659100113</v>
      </c>
      <c r="B29">
        <v>312463</v>
      </c>
      <c r="C29" s="26" t="s">
        <v>403</v>
      </c>
      <c r="D29" s="15">
        <f>169.81+4</f>
        <v>173.81</v>
      </c>
      <c r="E29" t="s">
        <v>668</v>
      </c>
      <c r="F29" s="14" t="s">
        <v>670</v>
      </c>
      <c r="G29" s="17">
        <v>12</v>
      </c>
      <c r="H29" s="27" t="s">
        <v>675</v>
      </c>
      <c r="I29" t="s">
        <v>674</v>
      </c>
    </row>
    <row r="30" spans="1:7" ht="12.75" customHeight="1">
      <c r="A30" s="20">
        <v>758659352987</v>
      </c>
      <c r="B30">
        <v>312464</v>
      </c>
      <c r="C30" s="26" t="s">
        <v>402</v>
      </c>
      <c r="D30" s="15">
        <v>202.91</v>
      </c>
      <c r="E30" t="s">
        <v>668</v>
      </c>
      <c r="F30" s="14" t="s">
        <v>670</v>
      </c>
      <c r="G30" s="17">
        <v>10</v>
      </c>
    </row>
    <row r="31" spans="1:8" ht="12.75" customHeight="1">
      <c r="A31" s="20">
        <v>758659100120</v>
      </c>
      <c r="B31">
        <v>312465</v>
      </c>
      <c r="C31" s="26" t="s">
        <v>401</v>
      </c>
      <c r="D31" s="15">
        <f>202.91+4</f>
        <v>206.91</v>
      </c>
      <c r="E31" t="s">
        <v>668</v>
      </c>
      <c r="F31" s="14" t="s">
        <v>670</v>
      </c>
      <c r="G31" s="17">
        <v>10</v>
      </c>
      <c r="H31" s="27" t="s">
        <v>675</v>
      </c>
    </row>
    <row r="32" spans="1:7" ht="12.75" customHeight="1">
      <c r="A32" s="20">
        <v>758659353014</v>
      </c>
      <c r="B32">
        <v>312466</v>
      </c>
      <c r="C32" s="26" t="s">
        <v>400</v>
      </c>
      <c r="D32" s="15">
        <v>236.53</v>
      </c>
      <c r="E32" t="s">
        <v>668</v>
      </c>
      <c r="F32" s="14" t="s">
        <v>670</v>
      </c>
      <c r="G32" s="17">
        <v>10</v>
      </c>
    </row>
    <row r="33" spans="1:8" ht="12.75" customHeight="1">
      <c r="A33" s="20">
        <v>758659100144</v>
      </c>
      <c r="B33">
        <v>312467</v>
      </c>
      <c r="C33" s="26" t="s">
        <v>399</v>
      </c>
      <c r="D33" s="15">
        <f>236.53+4</f>
        <v>240.53</v>
      </c>
      <c r="E33" t="s">
        <v>668</v>
      </c>
      <c r="F33" s="14" t="s">
        <v>670</v>
      </c>
      <c r="G33" s="17">
        <v>10</v>
      </c>
      <c r="H33" s="27" t="s">
        <v>675</v>
      </c>
    </row>
    <row r="34" spans="1:7" ht="12.75" customHeight="1">
      <c r="A34" s="20">
        <v>758659353045</v>
      </c>
      <c r="B34">
        <v>312468</v>
      </c>
      <c r="C34" s="26" t="s">
        <v>398</v>
      </c>
      <c r="D34" s="15">
        <v>332.8</v>
      </c>
      <c r="E34" t="s">
        <v>668</v>
      </c>
      <c r="F34" s="14" t="s">
        <v>670</v>
      </c>
      <c r="G34" s="17">
        <v>8</v>
      </c>
    </row>
    <row r="35" spans="1:8" ht="12.75" customHeight="1">
      <c r="A35" s="20">
        <v>758659100151</v>
      </c>
      <c r="B35">
        <v>312469</v>
      </c>
      <c r="C35" s="26" t="s">
        <v>397</v>
      </c>
      <c r="D35" s="15">
        <f>332.8+4</f>
        <v>336.8</v>
      </c>
      <c r="E35" t="s">
        <v>668</v>
      </c>
      <c r="F35" s="14" t="s">
        <v>670</v>
      </c>
      <c r="G35" s="17">
        <v>8</v>
      </c>
      <c r="H35" s="27" t="s">
        <v>675</v>
      </c>
    </row>
    <row r="36" spans="1:7" ht="12.75" customHeight="1">
      <c r="A36" s="20">
        <v>758659371193</v>
      </c>
      <c r="B36">
        <v>312471</v>
      </c>
      <c r="C36" s="26" t="s">
        <v>396</v>
      </c>
      <c r="D36" s="15">
        <v>261.04</v>
      </c>
      <c r="E36" t="s">
        <v>668</v>
      </c>
      <c r="F36" s="14" t="s">
        <v>670</v>
      </c>
      <c r="G36" s="17">
        <v>8</v>
      </c>
    </row>
    <row r="37" spans="1:8" ht="12.75" customHeight="1">
      <c r="A37" s="20">
        <v>758659100168</v>
      </c>
      <c r="B37">
        <v>312472</v>
      </c>
      <c r="C37" s="26" t="s">
        <v>395</v>
      </c>
      <c r="D37" s="15">
        <f>261.04+4</f>
        <v>265.04</v>
      </c>
      <c r="E37" t="s">
        <v>668</v>
      </c>
      <c r="F37" s="14" t="s">
        <v>670</v>
      </c>
      <c r="G37" s="17">
        <v>8</v>
      </c>
      <c r="H37" s="27" t="s">
        <v>675</v>
      </c>
    </row>
    <row r="38" spans="1:7" ht="12.75" customHeight="1">
      <c r="A38" s="20">
        <v>758659352628</v>
      </c>
      <c r="B38">
        <v>312491</v>
      </c>
      <c r="C38" s="26" t="s">
        <v>424</v>
      </c>
      <c r="D38" s="15">
        <v>132.01</v>
      </c>
      <c r="E38" t="s">
        <v>668</v>
      </c>
      <c r="F38" s="14" t="s">
        <v>670</v>
      </c>
      <c r="G38" s="17">
        <v>12</v>
      </c>
    </row>
    <row r="39" spans="1:8" ht="12.75" customHeight="1">
      <c r="A39" s="20">
        <v>758659100298</v>
      </c>
      <c r="B39">
        <v>312493</v>
      </c>
      <c r="C39" s="26" t="s">
        <v>423</v>
      </c>
      <c r="D39" s="15">
        <f>132.01+4</f>
        <v>136.01</v>
      </c>
      <c r="E39" t="s">
        <v>668</v>
      </c>
      <c r="F39" s="14" t="s">
        <v>670</v>
      </c>
      <c r="G39" s="17">
        <v>12</v>
      </c>
      <c r="H39" s="27" t="s">
        <v>675</v>
      </c>
    </row>
    <row r="40" spans="1:7" ht="12.75" customHeight="1">
      <c r="A40" s="20">
        <v>758659352659</v>
      </c>
      <c r="B40">
        <v>312494</v>
      </c>
      <c r="C40" s="26" t="s">
        <v>422</v>
      </c>
      <c r="D40" s="15">
        <v>157.05</v>
      </c>
      <c r="E40" t="s">
        <v>668</v>
      </c>
      <c r="F40" s="14" t="s">
        <v>670</v>
      </c>
      <c r="G40" s="17">
        <v>12</v>
      </c>
    </row>
    <row r="41" spans="1:8" ht="12.75" customHeight="1">
      <c r="A41" s="20">
        <v>758659100328</v>
      </c>
      <c r="B41">
        <v>312495</v>
      </c>
      <c r="C41" s="26" t="s">
        <v>421</v>
      </c>
      <c r="D41" s="15">
        <f>157.05+4</f>
        <v>161.05</v>
      </c>
      <c r="E41" t="s">
        <v>668</v>
      </c>
      <c r="F41" s="14" t="s">
        <v>670</v>
      </c>
      <c r="G41" s="17">
        <v>12</v>
      </c>
      <c r="H41" s="27" t="s">
        <v>675</v>
      </c>
    </row>
    <row r="42" spans="1:7" ht="12.75" customHeight="1">
      <c r="A42" s="20">
        <v>758659352680</v>
      </c>
      <c r="B42">
        <v>312496</v>
      </c>
      <c r="C42" s="26" t="s">
        <v>420</v>
      </c>
      <c r="D42" s="15">
        <v>183.13</v>
      </c>
      <c r="E42" t="s">
        <v>668</v>
      </c>
      <c r="F42" s="14" t="s">
        <v>670</v>
      </c>
      <c r="G42" s="17">
        <v>10</v>
      </c>
    </row>
    <row r="43" spans="1:8" ht="12.75" customHeight="1">
      <c r="A43" s="20">
        <v>758659100335</v>
      </c>
      <c r="B43">
        <v>312497</v>
      </c>
      <c r="C43" s="26" t="s">
        <v>419</v>
      </c>
      <c r="D43" s="15">
        <f>183.13+4</f>
        <v>187.13</v>
      </c>
      <c r="E43" t="s">
        <v>668</v>
      </c>
      <c r="F43" s="14" t="s">
        <v>670</v>
      </c>
      <c r="G43" s="17">
        <v>10</v>
      </c>
      <c r="H43" s="27" t="s">
        <v>675</v>
      </c>
    </row>
    <row r="44" spans="1:7" ht="12.75" customHeight="1">
      <c r="A44" s="20">
        <v>758659352741</v>
      </c>
      <c r="B44">
        <v>312498</v>
      </c>
      <c r="C44" s="26" t="s">
        <v>418</v>
      </c>
      <c r="D44" s="15">
        <v>254.45</v>
      </c>
      <c r="E44" t="s">
        <v>668</v>
      </c>
      <c r="F44" s="14" t="s">
        <v>670</v>
      </c>
      <c r="G44" s="17">
        <v>8</v>
      </c>
    </row>
    <row r="45" spans="1:8" ht="12.75" customHeight="1">
      <c r="A45" s="20">
        <v>758659100359</v>
      </c>
      <c r="B45">
        <v>312499</v>
      </c>
      <c r="C45" s="26" t="s">
        <v>417</v>
      </c>
      <c r="D45" s="15">
        <f>254.45+4</f>
        <v>258.45</v>
      </c>
      <c r="E45" t="s">
        <v>668</v>
      </c>
      <c r="F45" s="14" t="s">
        <v>670</v>
      </c>
      <c r="G45" s="17">
        <v>8</v>
      </c>
      <c r="H45" s="27" t="s">
        <v>675</v>
      </c>
    </row>
    <row r="46" spans="1:7" ht="12.75" customHeight="1">
      <c r="A46" s="20">
        <v>758659357005</v>
      </c>
      <c r="B46">
        <v>312588</v>
      </c>
      <c r="C46" s="26" t="s">
        <v>416</v>
      </c>
      <c r="D46" s="15">
        <v>297.14</v>
      </c>
      <c r="E46" t="s">
        <v>668</v>
      </c>
      <c r="F46" s="14" t="s">
        <v>670</v>
      </c>
      <c r="G46" s="17">
        <v>8</v>
      </c>
    </row>
    <row r="47" spans="1:8" ht="12.75" customHeight="1">
      <c r="A47" s="20">
        <v>758659100380</v>
      </c>
      <c r="B47">
        <v>312589</v>
      </c>
      <c r="C47" s="26" t="s">
        <v>415</v>
      </c>
      <c r="D47" s="15">
        <f>297.14+4</f>
        <v>301.14</v>
      </c>
      <c r="E47" t="s">
        <v>668</v>
      </c>
      <c r="F47" s="14" t="s">
        <v>670</v>
      </c>
      <c r="G47" s="17">
        <v>8</v>
      </c>
      <c r="H47" s="27" t="s">
        <v>675</v>
      </c>
    </row>
    <row r="48" spans="1:7" ht="12.75" customHeight="1">
      <c r="A48" s="20">
        <v>758659357036</v>
      </c>
      <c r="B48">
        <v>312590</v>
      </c>
      <c r="C48" s="26" t="s">
        <v>414</v>
      </c>
      <c r="D48" s="15">
        <v>355.12</v>
      </c>
      <c r="E48" t="s">
        <v>668</v>
      </c>
      <c r="F48" s="14" t="s">
        <v>670</v>
      </c>
      <c r="G48" s="17">
        <v>8</v>
      </c>
    </row>
    <row r="49" spans="1:8" ht="12.75" customHeight="1">
      <c r="A49" s="20">
        <v>758659100397</v>
      </c>
      <c r="B49">
        <v>312591</v>
      </c>
      <c r="C49" s="26" t="s">
        <v>413</v>
      </c>
      <c r="D49" s="15">
        <f>355.12+4</f>
        <v>359.12</v>
      </c>
      <c r="E49" t="s">
        <v>668</v>
      </c>
      <c r="F49" s="14" t="s">
        <v>670</v>
      </c>
      <c r="G49" s="17">
        <v>8</v>
      </c>
      <c r="H49" s="27" t="s">
        <v>675</v>
      </c>
    </row>
    <row r="50" spans="1:7" ht="12.75" customHeight="1">
      <c r="A50" s="20">
        <v>758659357067</v>
      </c>
      <c r="B50">
        <v>312592</v>
      </c>
      <c r="C50" s="26" t="s">
        <v>412</v>
      </c>
      <c r="D50" s="15">
        <v>468.11</v>
      </c>
      <c r="E50" t="s">
        <v>668</v>
      </c>
      <c r="F50" s="14" t="s">
        <v>670</v>
      </c>
      <c r="G50" s="17">
        <v>8</v>
      </c>
    </row>
    <row r="51" spans="1:8" ht="12.75" customHeight="1">
      <c r="A51" s="20">
        <v>758659100403</v>
      </c>
      <c r="B51">
        <v>312593</v>
      </c>
      <c r="C51" s="26" t="s">
        <v>411</v>
      </c>
      <c r="D51" s="15">
        <f>468.11+4</f>
        <v>472.11</v>
      </c>
      <c r="E51" t="s">
        <v>668</v>
      </c>
      <c r="F51" s="14" t="s">
        <v>670</v>
      </c>
      <c r="G51" s="17">
        <v>8</v>
      </c>
      <c r="H51" s="27" t="s">
        <v>675</v>
      </c>
    </row>
    <row r="52" spans="1:7" ht="12.75" customHeight="1">
      <c r="A52" s="20">
        <v>758659357098</v>
      </c>
      <c r="B52">
        <v>312594</v>
      </c>
      <c r="C52" s="26" t="s">
        <v>410</v>
      </c>
      <c r="D52" s="15">
        <v>533.81</v>
      </c>
      <c r="E52" t="s">
        <v>668</v>
      </c>
      <c r="F52" s="14" t="s">
        <v>670</v>
      </c>
      <c r="G52" s="17">
        <v>5</v>
      </c>
    </row>
    <row r="53" spans="1:8" ht="12.75" customHeight="1">
      <c r="A53" s="20">
        <v>758659100410</v>
      </c>
      <c r="B53">
        <v>312595</v>
      </c>
      <c r="C53" s="26" t="s">
        <v>409</v>
      </c>
      <c r="D53" s="15">
        <f>533.81+4</f>
        <v>537.81</v>
      </c>
      <c r="E53" t="s">
        <v>668</v>
      </c>
      <c r="F53" s="14" t="s">
        <v>670</v>
      </c>
      <c r="G53" s="17">
        <v>5</v>
      </c>
      <c r="H53" s="27" t="s">
        <v>675</v>
      </c>
    </row>
    <row r="54" spans="1:7" ht="12.75" customHeight="1">
      <c r="A54" s="20">
        <v>758659357128</v>
      </c>
      <c r="B54">
        <v>312596</v>
      </c>
      <c r="C54" s="26" t="s">
        <v>408</v>
      </c>
      <c r="D54" s="15">
        <v>516.09</v>
      </c>
      <c r="E54" t="s">
        <v>668</v>
      </c>
      <c r="F54" s="14" t="s">
        <v>670</v>
      </c>
      <c r="G54" s="17">
        <v>5</v>
      </c>
    </row>
    <row r="55" spans="1:8" ht="12.75" customHeight="1">
      <c r="A55" s="20">
        <v>758659100427</v>
      </c>
      <c r="B55">
        <v>312597</v>
      </c>
      <c r="C55" s="26" t="s">
        <v>407</v>
      </c>
      <c r="D55" s="15">
        <f>516.09+4</f>
        <v>520.09</v>
      </c>
      <c r="E55" t="s">
        <v>668</v>
      </c>
      <c r="F55" s="14" t="s">
        <v>670</v>
      </c>
      <c r="G55" s="17">
        <v>5</v>
      </c>
      <c r="H55" s="27" t="s">
        <v>675</v>
      </c>
    </row>
    <row r="56" spans="1:7" ht="12.75" customHeight="1">
      <c r="A56" s="20">
        <v>758659365376</v>
      </c>
      <c r="B56">
        <v>312618</v>
      </c>
      <c r="C56" s="26" t="s">
        <v>448</v>
      </c>
      <c r="D56" s="15">
        <v>195.67</v>
      </c>
      <c r="E56" t="s">
        <v>668</v>
      </c>
      <c r="F56" s="14" t="s">
        <v>670</v>
      </c>
      <c r="G56" s="17">
        <v>12</v>
      </c>
    </row>
    <row r="57" spans="1:8" ht="12.75" customHeight="1">
      <c r="A57" s="20">
        <v>758659100571</v>
      </c>
      <c r="B57">
        <v>312619</v>
      </c>
      <c r="C57" s="26" t="s">
        <v>447</v>
      </c>
      <c r="D57" s="15">
        <f>195.67+4</f>
        <v>199.67</v>
      </c>
      <c r="E57" t="s">
        <v>668</v>
      </c>
      <c r="F57" s="14" t="s">
        <v>670</v>
      </c>
      <c r="G57" s="17">
        <v>12</v>
      </c>
      <c r="H57" s="27" t="s">
        <v>675</v>
      </c>
    </row>
    <row r="58" spans="1:7" ht="12.75" customHeight="1">
      <c r="A58" s="20">
        <v>758659356763</v>
      </c>
      <c r="B58">
        <v>312620</v>
      </c>
      <c r="C58" s="26" t="s">
        <v>446</v>
      </c>
      <c r="D58" s="15">
        <v>258.31</v>
      </c>
      <c r="E58" t="s">
        <v>668</v>
      </c>
      <c r="F58" s="14" t="s">
        <v>670</v>
      </c>
      <c r="G58" s="17">
        <v>10</v>
      </c>
    </row>
    <row r="59" spans="1:8" ht="12.75" customHeight="1">
      <c r="A59" s="20">
        <v>758659100595</v>
      </c>
      <c r="B59">
        <v>312621</v>
      </c>
      <c r="C59" s="26" t="s">
        <v>445</v>
      </c>
      <c r="D59" s="15">
        <f>258.31+4</f>
        <v>262.31</v>
      </c>
      <c r="E59" t="s">
        <v>668</v>
      </c>
      <c r="F59" s="14" t="s">
        <v>670</v>
      </c>
      <c r="G59" s="17">
        <v>10</v>
      </c>
      <c r="H59" s="27" t="s">
        <v>675</v>
      </c>
    </row>
    <row r="60" spans="1:7" ht="12.75" customHeight="1">
      <c r="A60" s="20">
        <v>758659356794</v>
      </c>
      <c r="B60">
        <v>312622</v>
      </c>
      <c r="C60" s="26" t="s">
        <v>444</v>
      </c>
      <c r="D60" s="15">
        <v>291.06</v>
      </c>
      <c r="E60" t="s">
        <v>668</v>
      </c>
      <c r="F60" s="14" t="s">
        <v>670</v>
      </c>
      <c r="G60" s="17">
        <v>10</v>
      </c>
    </row>
    <row r="61" spans="1:8" ht="12.75" customHeight="1">
      <c r="A61" s="20">
        <v>758659100601</v>
      </c>
      <c r="B61">
        <v>312623</v>
      </c>
      <c r="C61" s="26" t="s">
        <v>443</v>
      </c>
      <c r="D61" s="15">
        <f>291.06+4</f>
        <v>295.06</v>
      </c>
      <c r="E61" t="s">
        <v>668</v>
      </c>
      <c r="F61" s="14" t="s">
        <v>670</v>
      </c>
      <c r="G61" s="17">
        <v>10</v>
      </c>
      <c r="H61" s="27" t="s">
        <v>675</v>
      </c>
    </row>
    <row r="62" spans="1:7" ht="12.75" customHeight="1">
      <c r="A62" s="20">
        <v>758659356824</v>
      </c>
      <c r="B62">
        <v>312624</v>
      </c>
      <c r="C62" s="26" t="s">
        <v>442</v>
      </c>
      <c r="D62" s="15">
        <v>348.18</v>
      </c>
      <c r="E62" t="s">
        <v>668</v>
      </c>
      <c r="F62" s="14" t="s">
        <v>670</v>
      </c>
      <c r="G62" s="17">
        <v>8</v>
      </c>
    </row>
    <row r="63" spans="1:8" ht="12.75" customHeight="1">
      <c r="A63" s="20">
        <v>758659100618</v>
      </c>
      <c r="B63">
        <v>312625</v>
      </c>
      <c r="C63" s="26" t="s">
        <v>441</v>
      </c>
      <c r="D63" s="15">
        <f>348.18+4</f>
        <v>352.18</v>
      </c>
      <c r="E63" t="s">
        <v>668</v>
      </c>
      <c r="F63" s="14" t="s">
        <v>670</v>
      </c>
      <c r="G63" s="17">
        <v>8</v>
      </c>
      <c r="H63" s="27" t="s">
        <v>675</v>
      </c>
    </row>
    <row r="64" spans="1:7" ht="12.75" customHeight="1">
      <c r="A64" s="20">
        <v>758659356855</v>
      </c>
      <c r="B64">
        <v>312626</v>
      </c>
      <c r="C64" s="26" t="s">
        <v>440</v>
      </c>
      <c r="D64" s="15">
        <v>383.44</v>
      </c>
      <c r="E64" t="s">
        <v>668</v>
      </c>
      <c r="F64" s="14" t="s">
        <v>670</v>
      </c>
      <c r="G64" s="17">
        <v>8</v>
      </c>
    </row>
    <row r="65" spans="1:8" ht="12.75" customHeight="1">
      <c r="A65" s="20">
        <v>758659100625</v>
      </c>
      <c r="B65">
        <v>312627</v>
      </c>
      <c r="C65" s="26" t="s">
        <v>439</v>
      </c>
      <c r="D65" s="15">
        <f>383.44+4</f>
        <v>387.44</v>
      </c>
      <c r="E65" t="s">
        <v>668</v>
      </c>
      <c r="F65" s="14" t="s">
        <v>670</v>
      </c>
      <c r="G65" s="17">
        <v>8</v>
      </c>
      <c r="H65" s="27" t="s">
        <v>675</v>
      </c>
    </row>
    <row r="66" spans="1:7" ht="12.75" customHeight="1">
      <c r="A66" s="20">
        <v>758659356886</v>
      </c>
      <c r="B66">
        <v>312628</v>
      </c>
      <c r="C66" s="26" t="s">
        <v>438</v>
      </c>
      <c r="D66" s="15">
        <v>522.36</v>
      </c>
      <c r="E66" t="s">
        <v>668</v>
      </c>
      <c r="F66" s="14" t="s">
        <v>670</v>
      </c>
      <c r="G66" s="17">
        <v>8</v>
      </c>
    </row>
    <row r="67" spans="1:8" ht="12.75" customHeight="1">
      <c r="A67" s="20">
        <v>758659100632</v>
      </c>
      <c r="B67">
        <v>312629</v>
      </c>
      <c r="C67" s="26" t="s">
        <v>437</v>
      </c>
      <c r="D67" s="15">
        <f>522.36+4</f>
        <v>526.36</v>
      </c>
      <c r="E67" t="s">
        <v>668</v>
      </c>
      <c r="F67" s="14" t="s">
        <v>670</v>
      </c>
      <c r="G67" s="17">
        <v>8</v>
      </c>
      <c r="H67" s="27" t="s">
        <v>675</v>
      </c>
    </row>
    <row r="68" spans="1:7" ht="12.75" customHeight="1">
      <c r="A68" s="20">
        <v>758659356947</v>
      </c>
      <c r="B68">
        <v>312630</v>
      </c>
      <c r="C68" s="26" t="s">
        <v>436</v>
      </c>
      <c r="D68" s="15">
        <v>506.92</v>
      </c>
      <c r="E68" t="s">
        <v>668</v>
      </c>
      <c r="F68" s="14" t="s">
        <v>670</v>
      </c>
      <c r="G68" s="17">
        <v>5</v>
      </c>
    </row>
    <row r="69" spans="1:8" ht="12.75" customHeight="1">
      <c r="A69" s="20">
        <v>758659100656</v>
      </c>
      <c r="B69">
        <v>312631</v>
      </c>
      <c r="C69" s="26" t="s">
        <v>435</v>
      </c>
      <c r="D69" s="15">
        <f>506.92+4</f>
        <v>510.92</v>
      </c>
      <c r="E69" t="s">
        <v>668</v>
      </c>
      <c r="F69" s="14" t="s">
        <v>670</v>
      </c>
      <c r="G69" s="17">
        <v>5</v>
      </c>
      <c r="H69" s="27" t="s">
        <v>675</v>
      </c>
    </row>
    <row r="70" spans="1:7" ht="12.75" customHeight="1">
      <c r="A70" s="20">
        <v>758659355629</v>
      </c>
      <c r="B70">
        <v>312632</v>
      </c>
      <c r="C70" s="26" t="s">
        <v>434</v>
      </c>
      <c r="D70" s="15">
        <v>191.44</v>
      </c>
      <c r="E70" t="s">
        <v>668</v>
      </c>
      <c r="F70" s="14" t="s">
        <v>670</v>
      </c>
      <c r="G70" s="17">
        <v>8</v>
      </c>
    </row>
    <row r="71" spans="1:8" ht="12.75" customHeight="1">
      <c r="A71" s="20">
        <v>758659100663</v>
      </c>
      <c r="B71">
        <v>312633</v>
      </c>
      <c r="C71" s="26" t="s">
        <v>433</v>
      </c>
      <c r="D71" s="15">
        <f>191.44+4</f>
        <v>195.44</v>
      </c>
      <c r="E71" t="s">
        <v>668</v>
      </c>
      <c r="F71" s="14" t="s">
        <v>670</v>
      </c>
      <c r="G71" s="17">
        <v>8</v>
      </c>
      <c r="H71" s="27" t="s">
        <v>675</v>
      </c>
    </row>
    <row r="72" spans="1:7" ht="12.75" customHeight="1">
      <c r="A72" s="20">
        <v>758659366694</v>
      </c>
      <c r="B72">
        <v>312634</v>
      </c>
      <c r="C72" s="26" t="s">
        <v>432</v>
      </c>
      <c r="D72" s="15">
        <v>219.63</v>
      </c>
      <c r="E72" t="s">
        <v>668</v>
      </c>
      <c r="F72" s="14" t="s">
        <v>670</v>
      </c>
      <c r="G72" s="17">
        <v>8</v>
      </c>
    </row>
    <row r="73" spans="1:8" ht="12.75" customHeight="1">
      <c r="A73" s="20">
        <v>758659100687</v>
      </c>
      <c r="B73">
        <v>312635</v>
      </c>
      <c r="C73" s="26" t="s">
        <v>431</v>
      </c>
      <c r="D73" s="15">
        <f>219.63+4</f>
        <v>223.63</v>
      </c>
      <c r="E73" t="s">
        <v>668</v>
      </c>
      <c r="F73" s="14" t="s">
        <v>670</v>
      </c>
      <c r="G73" s="17">
        <v>8</v>
      </c>
      <c r="H73" s="27" t="s">
        <v>675</v>
      </c>
    </row>
    <row r="74" spans="1:7" ht="12.75" customHeight="1">
      <c r="A74" s="20">
        <v>758659355650</v>
      </c>
      <c r="B74">
        <v>312636</v>
      </c>
      <c r="C74" s="26" t="s">
        <v>430</v>
      </c>
      <c r="D74" s="15">
        <v>295.63</v>
      </c>
      <c r="E74" t="s">
        <v>668</v>
      </c>
      <c r="F74" s="14" t="s">
        <v>670</v>
      </c>
      <c r="G74" s="17">
        <v>6</v>
      </c>
    </row>
    <row r="75" spans="1:8" ht="12.75" customHeight="1">
      <c r="A75" s="20">
        <v>758659100694</v>
      </c>
      <c r="B75">
        <v>312637</v>
      </c>
      <c r="C75" s="26" t="s">
        <v>429</v>
      </c>
      <c r="D75" s="15">
        <f>295.63+4</f>
        <v>299.63</v>
      </c>
      <c r="E75" t="s">
        <v>668</v>
      </c>
      <c r="F75" s="14" t="s">
        <v>670</v>
      </c>
      <c r="G75" s="17">
        <v>6</v>
      </c>
      <c r="H75" s="27" t="s">
        <v>675</v>
      </c>
    </row>
    <row r="76" spans="1:7" ht="12.75" customHeight="1">
      <c r="A76" s="20">
        <v>758659355353</v>
      </c>
      <c r="B76">
        <v>312670</v>
      </c>
      <c r="C76" s="26" t="s">
        <v>428</v>
      </c>
      <c r="D76" s="15">
        <v>111.78</v>
      </c>
      <c r="E76" t="s">
        <v>668</v>
      </c>
      <c r="F76" s="14" t="s">
        <v>670</v>
      </c>
      <c r="G76" s="17">
        <v>12</v>
      </c>
    </row>
    <row r="77" spans="1:8" ht="12.75" customHeight="1">
      <c r="A77" s="20">
        <v>758659100892</v>
      </c>
      <c r="B77">
        <v>312671</v>
      </c>
      <c r="C77" s="26" t="s">
        <v>427</v>
      </c>
      <c r="D77" s="15">
        <f>111.78+4</f>
        <v>115.78</v>
      </c>
      <c r="E77" t="s">
        <v>668</v>
      </c>
      <c r="F77" s="14" t="s">
        <v>670</v>
      </c>
      <c r="G77" s="17">
        <v>12</v>
      </c>
      <c r="H77" s="27" t="s">
        <v>675</v>
      </c>
    </row>
    <row r="78" spans="1:7" ht="12.75" customHeight="1">
      <c r="A78" s="20">
        <v>758659355384</v>
      </c>
      <c r="B78">
        <v>312672</v>
      </c>
      <c r="C78" s="26" t="s">
        <v>426</v>
      </c>
      <c r="D78" s="15">
        <v>140.97</v>
      </c>
      <c r="E78" t="s">
        <v>668</v>
      </c>
      <c r="F78" s="14" t="s">
        <v>670</v>
      </c>
      <c r="G78" s="17">
        <v>12</v>
      </c>
    </row>
    <row r="79" spans="1:8" ht="12.75" customHeight="1">
      <c r="A79" s="20">
        <v>758659100908</v>
      </c>
      <c r="B79">
        <v>312673</v>
      </c>
      <c r="C79" s="26" t="s">
        <v>425</v>
      </c>
      <c r="D79" s="15">
        <f>140.97+4</f>
        <v>144.97</v>
      </c>
      <c r="E79" t="s">
        <v>668</v>
      </c>
      <c r="F79" s="14" t="s">
        <v>670</v>
      </c>
      <c r="G79" s="17">
        <v>12</v>
      </c>
      <c r="H79" s="27" t="s">
        <v>675</v>
      </c>
    </row>
    <row r="80" spans="1:7" ht="12.75" customHeight="1">
      <c r="A80" s="20">
        <v>758659355414</v>
      </c>
      <c r="B80">
        <v>312674</v>
      </c>
      <c r="C80" s="26" t="s">
        <v>456</v>
      </c>
      <c r="D80" s="15">
        <v>161.18</v>
      </c>
      <c r="E80" t="s">
        <v>668</v>
      </c>
      <c r="F80" s="14" t="s">
        <v>670</v>
      </c>
      <c r="G80" s="17">
        <v>12</v>
      </c>
    </row>
    <row r="81" spans="1:8" ht="12.75" customHeight="1">
      <c r="A81" s="20">
        <v>758659100915</v>
      </c>
      <c r="B81">
        <v>312675</v>
      </c>
      <c r="C81" s="26" t="s">
        <v>455</v>
      </c>
      <c r="D81" s="15">
        <f>161.18+4</f>
        <v>165.18</v>
      </c>
      <c r="E81" t="s">
        <v>668</v>
      </c>
      <c r="F81" s="14" t="s">
        <v>670</v>
      </c>
      <c r="G81" s="17">
        <v>12</v>
      </c>
      <c r="H81" s="27" t="s">
        <v>675</v>
      </c>
    </row>
    <row r="82" spans="1:7" ht="12.75" customHeight="1">
      <c r="A82" s="20">
        <v>758659355445</v>
      </c>
      <c r="B82">
        <v>312676</v>
      </c>
      <c r="C82" s="26" t="s">
        <v>454</v>
      </c>
      <c r="D82" s="15">
        <v>187.05</v>
      </c>
      <c r="E82" t="s">
        <v>668</v>
      </c>
      <c r="F82" s="14" t="s">
        <v>670</v>
      </c>
      <c r="G82" s="17">
        <v>10</v>
      </c>
    </row>
    <row r="83" spans="1:8" ht="12.75" customHeight="1">
      <c r="A83" s="20">
        <v>758659100922</v>
      </c>
      <c r="B83">
        <v>312677</v>
      </c>
      <c r="C83" s="26" t="s">
        <v>453</v>
      </c>
      <c r="D83" s="15">
        <f>187.05+4</f>
        <v>191.05</v>
      </c>
      <c r="E83" t="s">
        <v>668</v>
      </c>
      <c r="F83" s="14" t="s">
        <v>670</v>
      </c>
      <c r="G83" s="17">
        <v>10</v>
      </c>
      <c r="H83" s="27" t="s">
        <v>675</v>
      </c>
    </row>
    <row r="84" spans="1:7" ht="12.75" customHeight="1">
      <c r="A84" s="20">
        <v>758659355476</v>
      </c>
      <c r="B84">
        <v>312678</v>
      </c>
      <c r="C84" s="26" t="s">
        <v>452</v>
      </c>
      <c r="D84" s="15">
        <v>215.87</v>
      </c>
      <c r="E84" t="s">
        <v>668</v>
      </c>
      <c r="F84" s="14" t="s">
        <v>670</v>
      </c>
      <c r="G84" s="17">
        <v>10</v>
      </c>
    </row>
    <row r="85" spans="1:8" ht="12.75" customHeight="1">
      <c r="A85" s="20">
        <v>758659100939</v>
      </c>
      <c r="B85">
        <v>312679</v>
      </c>
      <c r="C85" s="26" t="s">
        <v>451</v>
      </c>
      <c r="D85" s="15">
        <f>215.87+4</f>
        <v>219.87</v>
      </c>
      <c r="E85" t="s">
        <v>668</v>
      </c>
      <c r="F85" s="14" t="s">
        <v>670</v>
      </c>
      <c r="G85" s="17">
        <v>10</v>
      </c>
      <c r="H85" s="27" t="s">
        <v>675</v>
      </c>
    </row>
    <row r="86" spans="1:7" ht="12.75" customHeight="1">
      <c r="A86" s="20">
        <v>758659355506</v>
      </c>
      <c r="B86">
        <v>312680</v>
      </c>
      <c r="C86" s="26" t="s">
        <v>450</v>
      </c>
      <c r="D86" s="15">
        <v>243.76</v>
      </c>
      <c r="E86" t="s">
        <v>668</v>
      </c>
      <c r="F86" s="14" t="s">
        <v>670</v>
      </c>
      <c r="G86" s="17">
        <v>8</v>
      </c>
    </row>
    <row r="87" spans="1:8" ht="12.75" customHeight="1">
      <c r="A87" s="20">
        <v>758659100953</v>
      </c>
      <c r="B87">
        <v>312681</v>
      </c>
      <c r="C87" s="26" t="s">
        <v>449</v>
      </c>
      <c r="D87" s="15">
        <f>243.76+4</f>
        <v>247.76</v>
      </c>
      <c r="E87" t="s">
        <v>668</v>
      </c>
      <c r="F87" s="14" t="s">
        <v>670</v>
      </c>
      <c r="G87" s="17">
        <v>8</v>
      </c>
      <c r="H87" s="27" t="s">
        <v>675</v>
      </c>
    </row>
    <row r="88" spans="1:7" ht="12.75" customHeight="1">
      <c r="A88" s="20">
        <v>758659355537</v>
      </c>
      <c r="B88">
        <v>312683</v>
      </c>
      <c r="C88" s="26" t="s">
        <v>490</v>
      </c>
      <c r="D88" s="15">
        <v>297.37</v>
      </c>
      <c r="E88" t="s">
        <v>668</v>
      </c>
      <c r="F88" s="14" t="s">
        <v>670</v>
      </c>
      <c r="G88" s="17">
        <v>8</v>
      </c>
    </row>
    <row r="89" spans="1:8" ht="12.75" customHeight="1">
      <c r="A89" s="20">
        <v>758659100977</v>
      </c>
      <c r="B89">
        <v>312684</v>
      </c>
      <c r="C89" s="26" t="s">
        <v>489</v>
      </c>
      <c r="D89" s="15">
        <f>297.37+4</f>
        <v>301.37</v>
      </c>
      <c r="E89" t="s">
        <v>668</v>
      </c>
      <c r="F89" s="14" t="s">
        <v>670</v>
      </c>
      <c r="G89" s="17">
        <v>8</v>
      </c>
      <c r="H89" s="27" t="s">
        <v>675</v>
      </c>
    </row>
    <row r="90" spans="1:7" ht="12.75" customHeight="1">
      <c r="A90" s="20">
        <v>758659355568</v>
      </c>
      <c r="B90">
        <v>312685</v>
      </c>
      <c r="C90" s="26" t="s">
        <v>488</v>
      </c>
      <c r="D90" s="15">
        <v>287.8</v>
      </c>
      <c r="E90" t="s">
        <v>668</v>
      </c>
      <c r="F90" s="14" t="s">
        <v>670</v>
      </c>
      <c r="G90" s="17">
        <v>8</v>
      </c>
    </row>
    <row r="91" spans="1:8" ht="12.75" customHeight="1">
      <c r="A91" s="20">
        <v>758659100984</v>
      </c>
      <c r="B91">
        <v>312686</v>
      </c>
      <c r="C91" s="26" t="s">
        <v>487</v>
      </c>
      <c r="D91" s="15">
        <f>287.8+4</f>
        <v>291.8</v>
      </c>
      <c r="E91" t="s">
        <v>668</v>
      </c>
      <c r="F91" s="14" t="s">
        <v>670</v>
      </c>
      <c r="G91" s="17">
        <v>8</v>
      </c>
      <c r="H91" s="27" t="s">
        <v>675</v>
      </c>
    </row>
    <row r="92" spans="1:7" ht="12.75" customHeight="1">
      <c r="A92" s="20">
        <v>758659367592</v>
      </c>
      <c r="B92">
        <v>312687</v>
      </c>
      <c r="C92" s="26" t="s">
        <v>486</v>
      </c>
      <c r="D92" s="15">
        <v>168.85</v>
      </c>
      <c r="E92" t="s">
        <v>668</v>
      </c>
      <c r="F92" s="14" t="s">
        <v>670</v>
      </c>
      <c r="G92" s="17">
        <v>10</v>
      </c>
    </row>
    <row r="93" spans="1:8" ht="12.75" customHeight="1">
      <c r="A93" s="20">
        <v>758659100991</v>
      </c>
      <c r="B93">
        <v>312688</v>
      </c>
      <c r="C93" s="26" t="s">
        <v>485</v>
      </c>
      <c r="D93" s="15">
        <f>168.85+4</f>
        <v>172.85</v>
      </c>
      <c r="E93" t="s">
        <v>668</v>
      </c>
      <c r="F93" s="14" t="s">
        <v>670</v>
      </c>
      <c r="G93" s="17">
        <v>10</v>
      </c>
      <c r="H93" s="27" t="s">
        <v>675</v>
      </c>
    </row>
    <row r="94" spans="1:7" ht="12.75" customHeight="1">
      <c r="A94" s="20">
        <v>758659373203</v>
      </c>
      <c r="B94">
        <v>312689</v>
      </c>
      <c r="C94" s="26" t="s">
        <v>484</v>
      </c>
      <c r="D94" s="15">
        <v>202.09</v>
      </c>
      <c r="E94" t="s">
        <v>668</v>
      </c>
      <c r="F94" s="14" t="s">
        <v>670</v>
      </c>
      <c r="G94" s="17">
        <v>8</v>
      </c>
    </row>
    <row r="95" spans="1:8" ht="12.75" customHeight="1">
      <c r="A95" s="20">
        <v>758659101011</v>
      </c>
      <c r="B95">
        <v>312690</v>
      </c>
      <c r="C95" s="26" t="s">
        <v>483</v>
      </c>
      <c r="D95" s="15">
        <f>202.09+4</f>
        <v>206.09</v>
      </c>
      <c r="E95" t="s">
        <v>668</v>
      </c>
      <c r="F95" s="14" t="s">
        <v>670</v>
      </c>
      <c r="G95" s="17">
        <v>8</v>
      </c>
      <c r="H95" s="27" t="s">
        <v>675</v>
      </c>
    </row>
    <row r="96" spans="1:7" ht="12.75" customHeight="1">
      <c r="A96" s="20">
        <v>758659363815</v>
      </c>
      <c r="B96">
        <v>312691</v>
      </c>
      <c r="C96" s="26" t="s">
        <v>482</v>
      </c>
      <c r="D96" s="15">
        <v>262.14</v>
      </c>
      <c r="E96" t="s">
        <v>668</v>
      </c>
      <c r="F96" s="14" t="s">
        <v>670</v>
      </c>
      <c r="G96" s="17">
        <v>8</v>
      </c>
    </row>
    <row r="97" spans="1:8" ht="12.75" customHeight="1">
      <c r="A97" s="20">
        <v>758659101028</v>
      </c>
      <c r="B97">
        <v>312692</v>
      </c>
      <c r="C97" s="26" t="s">
        <v>481</v>
      </c>
      <c r="D97" s="15">
        <f>262.14+4</f>
        <v>266.14</v>
      </c>
      <c r="E97" t="s">
        <v>668</v>
      </c>
      <c r="F97" s="14" t="s">
        <v>670</v>
      </c>
      <c r="G97" s="17">
        <v>8</v>
      </c>
      <c r="H97" s="27" t="s">
        <v>675</v>
      </c>
    </row>
    <row r="98" spans="1:7" ht="12.75" customHeight="1">
      <c r="A98" s="20">
        <v>758659354660</v>
      </c>
      <c r="B98">
        <v>312717</v>
      </c>
      <c r="C98" s="26" t="s">
        <v>480</v>
      </c>
      <c r="D98" s="15">
        <v>98.09</v>
      </c>
      <c r="E98" t="s">
        <v>668</v>
      </c>
      <c r="F98" s="14" t="s">
        <v>670</v>
      </c>
      <c r="G98" s="17">
        <v>12</v>
      </c>
    </row>
    <row r="99" spans="1:8" ht="12.75" customHeight="1">
      <c r="A99" s="20">
        <v>758659101202</v>
      </c>
      <c r="B99">
        <v>312718</v>
      </c>
      <c r="C99" s="26" t="s">
        <v>479</v>
      </c>
      <c r="D99" s="15">
        <f>98.09+4</f>
        <v>102.09</v>
      </c>
      <c r="E99" t="s">
        <v>668</v>
      </c>
      <c r="F99" s="14" t="s">
        <v>670</v>
      </c>
      <c r="G99" s="17">
        <v>12</v>
      </c>
      <c r="H99" s="27" t="s">
        <v>675</v>
      </c>
    </row>
    <row r="100" spans="1:7" ht="12.75" customHeight="1">
      <c r="A100" s="20">
        <v>758659354691</v>
      </c>
      <c r="B100">
        <v>312719</v>
      </c>
      <c r="C100" s="26" t="s">
        <v>478</v>
      </c>
      <c r="D100" s="15">
        <v>126.58</v>
      </c>
      <c r="E100" t="s">
        <v>668</v>
      </c>
      <c r="F100" s="14" t="s">
        <v>670</v>
      </c>
      <c r="G100" s="17">
        <v>12</v>
      </c>
    </row>
    <row r="101" spans="1:8" ht="12.75" customHeight="1">
      <c r="A101" s="20">
        <v>758659101219</v>
      </c>
      <c r="B101">
        <v>312720</v>
      </c>
      <c r="C101" s="26" t="s">
        <v>477</v>
      </c>
      <c r="D101" s="15">
        <f>126.58+4</f>
        <v>130.57999999999998</v>
      </c>
      <c r="E101" t="s">
        <v>668</v>
      </c>
      <c r="F101" s="14" t="s">
        <v>670</v>
      </c>
      <c r="G101" s="17">
        <v>12</v>
      </c>
      <c r="H101" s="27" t="s">
        <v>675</v>
      </c>
    </row>
    <row r="102" spans="1:7" ht="12.75" customHeight="1">
      <c r="A102" s="20">
        <v>758659354721</v>
      </c>
      <c r="B102">
        <v>312721</v>
      </c>
      <c r="C102" s="26" t="s">
        <v>476</v>
      </c>
      <c r="D102" s="15">
        <v>141.82</v>
      </c>
      <c r="E102" t="s">
        <v>668</v>
      </c>
      <c r="F102" s="14" t="s">
        <v>670</v>
      </c>
      <c r="G102" s="17">
        <v>12</v>
      </c>
    </row>
    <row r="103" spans="1:8" ht="12.75" customHeight="1">
      <c r="A103" s="20">
        <v>758659101226</v>
      </c>
      <c r="B103">
        <v>312723</v>
      </c>
      <c r="C103" s="26" t="s">
        <v>475</v>
      </c>
      <c r="D103" s="15">
        <f>141.82+4</f>
        <v>145.82</v>
      </c>
      <c r="E103" t="s">
        <v>668</v>
      </c>
      <c r="F103" s="14" t="s">
        <v>670</v>
      </c>
      <c r="G103" s="17">
        <v>12</v>
      </c>
      <c r="H103" s="27" t="s">
        <v>675</v>
      </c>
    </row>
    <row r="104" spans="1:7" ht="12.75" customHeight="1">
      <c r="A104" s="20">
        <v>758659354752</v>
      </c>
      <c r="B104">
        <v>312724</v>
      </c>
      <c r="C104" s="26" t="s">
        <v>474</v>
      </c>
      <c r="D104" s="15">
        <v>163.86</v>
      </c>
      <c r="E104" t="s">
        <v>668</v>
      </c>
      <c r="F104" s="14" t="s">
        <v>670</v>
      </c>
      <c r="G104" s="17">
        <v>12</v>
      </c>
    </row>
    <row r="105" spans="1:8" ht="12.75" customHeight="1">
      <c r="A105" s="20">
        <v>758659101233</v>
      </c>
      <c r="B105">
        <v>312725</v>
      </c>
      <c r="C105" s="26" t="s">
        <v>473</v>
      </c>
      <c r="D105" s="15">
        <f>163.86+4</f>
        <v>167.86</v>
      </c>
      <c r="E105" t="s">
        <v>668</v>
      </c>
      <c r="F105" s="14" t="s">
        <v>670</v>
      </c>
      <c r="G105" s="17">
        <v>12</v>
      </c>
      <c r="H105" s="27" t="s">
        <v>675</v>
      </c>
    </row>
    <row r="106" spans="1:7" ht="12.75" customHeight="1">
      <c r="A106" s="20">
        <v>758659354783</v>
      </c>
      <c r="B106">
        <v>312726</v>
      </c>
      <c r="C106" s="26" t="s">
        <v>472</v>
      </c>
      <c r="D106" s="15">
        <v>189.89</v>
      </c>
      <c r="E106" t="s">
        <v>668</v>
      </c>
      <c r="F106" s="14" t="s">
        <v>670</v>
      </c>
      <c r="G106" s="17">
        <v>10</v>
      </c>
    </row>
    <row r="107" spans="1:8" ht="12.75" customHeight="1">
      <c r="A107" s="20">
        <v>758659101257</v>
      </c>
      <c r="B107">
        <v>312727</v>
      </c>
      <c r="C107" s="26" t="s">
        <v>471</v>
      </c>
      <c r="D107" s="15">
        <f>189.89+4</f>
        <v>193.89</v>
      </c>
      <c r="E107" t="s">
        <v>668</v>
      </c>
      <c r="F107" s="14" t="s">
        <v>670</v>
      </c>
      <c r="G107" s="17">
        <v>10</v>
      </c>
      <c r="H107" s="27" t="s">
        <v>675</v>
      </c>
    </row>
    <row r="108" spans="1:7" ht="12.75" customHeight="1">
      <c r="A108" s="20">
        <v>758659354813</v>
      </c>
      <c r="B108">
        <v>312728</v>
      </c>
      <c r="C108" s="26" t="s">
        <v>470</v>
      </c>
      <c r="D108" s="15">
        <v>214.19</v>
      </c>
      <c r="E108" t="s">
        <v>668</v>
      </c>
      <c r="F108" s="14" t="s">
        <v>670</v>
      </c>
      <c r="G108" s="17">
        <v>10</v>
      </c>
    </row>
    <row r="109" spans="1:8" ht="12.75" customHeight="1">
      <c r="A109" s="20">
        <v>758659101264</v>
      </c>
      <c r="B109">
        <v>312729</v>
      </c>
      <c r="C109" s="26" t="s">
        <v>469</v>
      </c>
      <c r="D109" s="15">
        <f>214.19+4</f>
        <v>218.19</v>
      </c>
      <c r="E109" t="s">
        <v>668</v>
      </c>
      <c r="F109" s="14" t="s">
        <v>670</v>
      </c>
      <c r="G109" s="17">
        <v>10</v>
      </c>
      <c r="H109" s="27" t="s">
        <v>675</v>
      </c>
    </row>
    <row r="110" spans="1:7" ht="12.75" customHeight="1">
      <c r="A110" s="20">
        <v>758659354844</v>
      </c>
      <c r="B110">
        <v>312730</v>
      </c>
      <c r="C110" s="26" t="s">
        <v>468</v>
      </c>
      <c r="D110" s="15">
        <v>280.52</v>
      </c>
      <c r="E110" t="s">
        <v>668</v>
      </c>
      <c r="F110" s="14" t="s">
        <v>670</v>
      </c>
      <c r="G110" s="17">
        <v>8</v>
      </c>
    </row>
    <row r="111" spans="1:8" ht="12.75" customHeight="1">
      <c r="A111" s="20">
        <v>758659101288</v>
      </c>
      <c r="B111">
        <v>312731</v>
      </c>
      <c r="C111" s="26" t="s">
        <v>467</v>
      </c>
      <c r="D111" s="15">
        <f>280.52+4</f>
        <v>284.52</v>
      </c>
      <c r="E111" t="s">
        <v>668</v>
      </c>
      <c r="F111" s="14" t="s">
        <v>670</v>
      </c>
      <c r="G111" s="17">
        <v>8</v>
      </c>
      <c r="H111" s="27" t="s">
        <v>675</v>
      </c>
    </row>
    <row r="112" spans="1:7" ht="12.75" customHeight="1">
      <c r="A112" s="20">
        <v>758659354875</v>
      </c>
      <c r="B112">
        <v>312732</v>
      </c>
      <c r="C112" s="26" t="s">
        <v>466</v>
      </c>
      <c r="D112" s="15">
        <v>248.64</v>
      </c>
      <c r="E112" t="s">
        <v>668</v>
      </c>
      <c r="F112" s="14" t="s">
        <v>670</v>
      </c>
      <c r="G112" s="17">
        <v>8</v>
      </c>
    </row>
    <row r="113" spans="1:8" ht="12.75" customHeight="1">
      <c r="A113" s="20">
        <v>758659101295</v>
      </c>
      <c r="B113">
        <v>312733</v>
      </c>
      <c r="C113" s="26" t="s">
        <v>465</v>
      </c>
      <c r="D113" s="15">
        <f>248.64+4</f>
        <v>252.64</v>
      </c>
      <c r="E113" t="s">
        <v>668</v>
      </c>
      <c r="F113" s="14" t="s">
        <v>670</v>
      </c>
      <c r="G113" s="17">
        <v>8</v>
      </c>
      <c r="H113" s="27" t="s">
        <v>675</v>
      </c>
    </row>
    <row r="114" spans="1:7" ht="12.75" customHeight="1">
      <c r="A114" s="20">
        <v>758659364959</v>
      </c>
      <c r="B114">
        <v>312734</v>
      </c>
      <c r="C114" s="26" t="s">
        <v>464</v>
      </c>
      <c r="D114" s="15">
        <v>150.46</v>
      </c>
      <c r="E114" t="s">
        <v>668</v>
      </c>
      <c r="F114" s="14" t="s">
        <v>670</v>
      </c>
      <c r="G114" s="17">
        <v>10</v>
      </c>
    </row>
    <row r="115" spans="1:8" ht="12.75" customHeight="1">
      <c r="A115" s="20">
        <v>758659101301</v>
      </c>
      <c r="B115">
        <v>312735</v>
      </c>
      <c r="C115" s="26" t="s">
        <v>463</v>
      </c>
      <c r="D115" s="15">
        <f>150.46+4</f>
        <v>154.46</v>
      </c>
      <c r="E115" t="s">
        <v>668</v>
      </c>
      <c r="F115" s="14" t="s">
        <v>670</v>
      </c>
      <c r="G115" s="17">
        <v>10</v>
      </c>
      <c r="H115" s="27" t="s">
        <v>675</v>
      </c>
    </row>
    <row r="116" spans="1:7" ht="12.75" customHeight="1">
      <c r="A116" s="20">
        <v>758659356343</v>
      </c>
      <c r="B116">
        <v>312736</v>
      </c>
      <c r="C116" s="26" t="s">
        <v>462</v>
      </c>
      <c r="D116" s="15">
        <v>179.89</v>
      </c>
      <c r="E116" t="s">
        <v>668</v>
      </c>
      <c r="F116" s="14" t="s">
        <v>670</v>
      </c>
      <c r="G116" s="17">
        <v>10</v>
      </c>
    </row>
    <row r="117" spans="1:8" ht="12.75" customHeight="1">
      <c r="A117" s="20">
        <v>758659101318</v>
      </c>
      <c r="B117">
        <v>312737</v>
      </c>
      <c r="C117" s="26" t="s">
        <v>461</v>
      </c>
      <c r="D117" s="15">
        <f>179.89+4</f>
        <v>183.89</v>
      </c>
      <c r="E117" t="s">
        <v>668</v>
      </c>
      <c r="F117" s="14" t="s">
        <v>670</v>
      </c>
      <c r="G117" s="17">
        <v>10</v>
      </c>
      <c r="H117" s="27" t="s">
        <v>675</v>
      </c>
    </row>
    <row r="118" spans="1:7" ht="12.75" customHeight="1">
      <c r="A118" s="20">
        <v>758659356374</v>
      </c>
      <c r="B118">
        <v>312738</v>
      </c>
      <c r="C118" s="26" t="s">
        <v>460</v>
      </c>
      <c r="D118" s="15">
        <v>211.77</v>
      </c>
      <c r="E118" t="s">
        <v>668</v>
      </c>
      <c r="F118" s="14" t="s">
        <v>670</v>
      </c>
      <c r="G118" s="17">
        <v>10</v>
      </c>
    </row>
    <row r="119" spans="1:8" ht="12.75" customHeight="1">
      <c r="A119" s="20">
        <v>758659101325</v>
      </c>
      <c r="B119">
        <v>312739</v>
      </c>
      <c r="C119" s="26" t="s">
        <v>459</v>
      </c>
      <c r="D119" s="15">
        <f>211.77+4</f>
        <v>215.77</v>
      </c>
      <c r="E119" t="s">
        <v>668</v>
      </c>
      <c r="F119" s="14" t="s">
        <v>670</v>
      </c>
      <c r="G119" s="17">
        <v>10</v>
      </c>
      <c r="H119" s="27" t="s">
        <v>675</v>
      </c>
    </row>
    <row r="120" spans="1:7" ht="12.75" customHeight="1">
      <c r="A120" s="20">
        <v>758659356404</v>
      </c>
      <c r="B120">
        <v>312740</v>
      </c>
      <c r="C120" s="26" t="s">
        <v>458</v>
      </c>
      <c r="D120" s="15">
        <v>248.3</v>
      </c>
      <c r="E120" t="s">
        <v>668</v>
      </c>
      <c r="F120" s="14" t="s">
        <v>670</v>
      </c>
      <c r="G120" s="17">
        <v>8</v>
      </c>
    </row>
    <row r="121" spans="1:8" ht="12.75" customHeight="1">
      <c r="A121" s="20">
        <v>758659101349</v>
      </c>
      <c r="B121">
        <v>312741</v>
      </c>
      <c r="C121" s="26" t="s">
        <v>457</v>
      </c>
      <c r="D121" s="15">
        <f>248.3+4</f>
        <v>252.3</v>
      </c>
      <c r="E121" t="s">
        <v>668</v>
      </c>
      <c r="F121" s="14" t="s">
        <v>670</v>
      </c>
      <c r="G121" s="17">
        <v>8</v>
      </c>
      <c r="H121" s="27" t="s">
        <v>675</v>
      </c>
    </row>
    <row r="122" spans="1:7" ht="12.75" customHeight="1">
      <c r="A122" s="20">
        <v>758659356435</v>
      </c>
      <c r="B122">
        <v>312742</v>
      </c>
      <c r="C122" s="26" t="s">
        <v>508</v>
      </c>
      <c r="D122" s="15">
        <v>284.81</v>
      </c>
      <c r="E122" t="s">
        <v>668</v>
      </c>
      <c r="F122" s="14" t="s">
        <v>670</v>
      </c>
      <c r="G122" s="17">
        <v>8</v>
      </c>
    </row>
    <row r="123" spans="1:8" ht="12.75" customHeight="1">
      <c r="A123" s="20">
        <v>758659101356</v>
      </c>
      <c r="B123">
        <v>312743</v>
      </c>
      <c r="C123" s="26" t="s">
        <v>507</v>
      </c>
      <c r="D123" s="15">
        <f>284.81+4</f>
        <v>288.81</v>
      </c>
      <c r="E123" t="s">
        <v>668</v>
      </c>
      <c r="F123" s="14" t="s">
        <v>670</v>
      </c>
      <c r="G123" s="17">
        <v>8</v>
      </c>
      <c r="H123" s="27" t="s">
        <v>675</v>
      </c>
    </row>
    <row r="124" spans="1:7" ht="12.75" customHeight="1">
      <c r="A124" s="20">
        <v>758659356466</v>
      </c>
      <c r="B124">
        <v>312744</v>
      </c>
      <c r="C124" s="26" t="s">
        <v>506</v>
      </c>
      <c r="D124" s="15">
        <v>325.39</v>
      </c>
      <c r="E124" t="s">
        <v>668</v>
      </c>
      <c r="F124" s="14" t="s">
        <v>670</v>
      </c>
      <c r="G124" s="17">
        <v>8</v>
      </c>
    </row>
    <row r="125" spans="1:8" ht="12.75" customHeight="1">
      <c r="A125" s="20">
        <v>758659101363</v>
      </c>
      <c r="B125">
        <v>312745</v>
      </c>
      <c r="C125" s="26" t="s">
        <v>505</v>
      </c>
      <c r="D125" s="15">
        <f>325.39+4</f>
        <v>329.39</v>
      </c>
      <c r="E125" t="s">
        <v>668</v>
      </c>
      <c r="F125" s="14" t="s">
        <v>670</v>
      </c>
      <c r="G125" s="17">
        <v>8</v>
      </c>
      <c r="H125" s="27" t="s">
        <v>675</v>
      </c>
    </row>
    <row r="126" spans="1:7" ht="12.75" customHeight="1">
      <c r="A126" s="20">
        <v>758659356497</v>
      </c>
      <c r="B126">
        <v>312746</v>
      </c>
      <c r="C126" s="26" t="s">
        <v>504</v>
      </c>
      <c r="D126" s="15">
        <v>383.4</v>
      </c>
      <c r="E126" t="s">
        <v>668</v>
      </c>
      <c r="F126" s="14" t="s">
        <v>670</v>
      </c>
      <c r="G126" s="17">
        <v>5</v>
      </c>
    </row>
    <row r="127" spans="1:8" ht="12.75" customHeight="1">
      <c r="A127" s="20">
        <v>758659101370</v>
      </c>
      <c r="B127">
        <v>312747</v>
      </c>
      <c r="C127" s="26" t="s">
        <v>503</v>
      </c>
      <c r="D127" s="15">
        <f>383.4+4</f>
        <v>387.4</v>
      </c>
      <c r="E127" t="s">
        <v>668</v>
      </c>
      <c r="F127" s="14" t="s">
        <v>670</v>
      </c>
      <c r="G127" s="17">
        <v>5</v>
      </c>
      <c r="H127" s="27" t="s">
        <v>675</v>
      </c>
    </row>
    <row r="128" spans="1:7" ht="12.75" customHeight="1">
      <c r="A128" s="20">
        <v>758659356107</v>
      </c>
      <c r="B128">
        <v>312778</v>
      </c>
      <c r="C128" s="26" t="s">
        <v>502</v>
      </c>
      <c r="D128" s="15">
        <v>144.72</v>
      </c>
      <c r="E128" t="s">
        <v>668</v>
      </c>
      <c r="F128" s="14" t="s">
        <v>670</v>
      </c>
      <c r="G128" s="17">
        <v>12</v>
      </c>
    </row>
    <row r="129" spans="1:8" ht="12.75" customHeight="1">
      <c r="A129" s="20">
        <v>758659101592</v>
      </c>
      <c r="B129">
        <v>312779</v>
      </c>
      <c r="C129" s="26" t="s">
        <v>501</v>
      </c>
      <c r="D129" s="15">
        <f>144.72+4</f>
        <v>148.72</v>
      </c>
      <c r="E129" t="s">
        <v>668</v>
      </c>
      <c r="F129" s="14" t="s">
        <v>670</v>
      </c>
      <c r="G129" s="17">
        <v>12</v>
      </c>
      <c r="H129" s="27" t="s">
        <v>675</v>
      </c>
    </row>
    <row r="130" spans="1:7" ht="12.75" customHeight="1">
      <c r="A130" s="20">
        <v>758659356138</v>
      </c>
      <c r="B130">
        <v>312780</v>
      </c>
      <c r="C130" s="26" t="s">
        <v>500</v>
      </c>
      <c r="D130" s="15">
        <v>182.83</v>
      </c>
      <c r="E130" t="s">
        <v>668</v>
      </c>
      <c r="F130" s="14" t="s">
        <v>670</v>
      </c>
      <c r="G130" s="17">
        <v>12</v>
      </c>
    </row>
    <row r="131" spans="1:8" ht="12.75" customHeight="1">
      <c r="A131" s="20">
        <v>758659101608</v>
      </c>
      <c r="B131">
        <v>312781</v>
      </c>
      <c r="C131" s="26" t="s">
        <v>499</v>
      </c>
      <c r="D131" s="15">
        <f>182.83+4</f>
        <v>186.83</v>
      </c>
      <c r="E131" t="s">
        <v>668</v>
      </c>
      <c r="F131" s="14" t="s">
        <v>670</v>
      </c>
      <c r="G131" s="17">
        <v>12</v>
      </c>
      <c r="H131" s="27" t="s">
        <v>675</v>
      </c>
    </row>
    <row r="132" spans="1:7" ht="12.75" customHeight="1">
      <c r="A132" s="20">
        <v>758659356169</v>
      </c>
      <c r="B132">
        <v>312782</v>
      </c>
      <c r="C132" s="26" t="s">
        <v>498</v>
      </c>
      <c r="D132" s="15">
        <v>209.04</v>
      </c>
      <c r="E132" t="s">
        <v>668</v>
      </c>
      <c r="F132" s="14" t="s">
        <v>670</v>
      </c>
      <c r="G132" s="17">
        <v>12</v>
      </c>
    </row>
    <row r="133" spans="1:8" ht="12.75" customHeight="1">
      <c r="A133" s="20">
        <v>758659101615</v>
      </c>
      <c r="B133">
        <v>312783</v>
      </c>
      <c r="C133" s="26" t="s">
        <v>497</v>
      </c>
      <c r="D133" s="15">
        <f>209.04+4</f>
        <v>213.04</v>
      </c>
      <c r="E133" t="s">
        <v>668</v>
      </c>
      <c r="F133" s="14" t="s">
        <v>670</v>
      </c>
      <c r="G133" s="17">
        <v>12</v>
      </c>
      <c r="H133" s="27" t="s">
        <v>675</v>
      </c>
    </row>
    <row r="134" spans="1:7" ht="12.75" customHeight="1">
      <c r="A134" s="20">
        <v>758659356190</v>
      </c>
      <c r="B134">
        <v>312784</v>
      </c>
      <c r="C134" s="26" t="s">
        <v>496</v>
      </c>
      <c r="D134" s="15">
        <v>242.61</v>
      </c>
      <c r="E134" t="s">
        <v>668</v>
      </c>
      <c r="F134" s="14" t="s">
        <v>670</v>
      </c>
      <c r="G134" s="17">
        <v>8</v>
      </c>
    </row>
    <row r="135" spans="1:8" ht="12.75" customHeight="1">
      <c r="A135" s="20">
        <v>758659101622</v>
      </c>
      <c r="B135">
        <v>312785</v>
      </c>
      <c r="C135" s="26" t="s">
        <v>495</v>
      </c>
      <c r="D135" s="15">
        <f>242.61+4</f>
        <v>246.61</v>
      </c>
      <c r="E135" t="s">
        <v>668</v>
      </c>
      <c r="F135" s="14" t="s">
        <v>670</v>
      </c>
      <c r="G135" s="17">
        <v>8</v>
      </c>
      <c r="H135" s="27" t="s">
        <v>675</v>
      </c>
    </row>
    <row r="136" spans="1:7" ht="12.75" customHeight="1">
      <c r="A136" s="20">
        <v>758659356220</v>
      </c>
      <c r="B136">
        <v>312786</v>
      </c>
      <c r="C136" s="26" t="s">
        <v>494</v>
      </c>
      <c r="D136" s="15">
        <v>279.95</v>
      </c>
      <c r="E136" t="s">
        <v>668</v>
      </c>
      <c r="F136" s="14" t="s">
        <v>670</v>
      </c>
      <c r="G136" s="17">
        <v>8</v>
      </c>
    </row>
    <row r="137" spans="1:8" ht="12.75" customHeight="1">
      <c r="A137" s="20">
        <v>758659101639</v>
      </c>
      <c r="B137">
        <v>312787</v>
      </c>
      <c r="C137" s="26" t="s">
        <v>493</v>
      </c>
      <c r="D137" s="15">
        <f>279.95+4</f>
        <v>283.95</v>
      </c>
      <c r="E137" t="s">
        <v>668</v>
      </c>
      <c r="F137" s="14" t="s">
        <v>670</v>
      </c>
      <c r="G137" s="17">
        <v>8</v>
      </c>
      <c r="H137" s="27" t="s">
        <v>675</v>
      </c>
    </row>
    <row r="138" spans="1:7" ht="12.75" customHeight="1">
      <c r="A138" s="20">
        <v>758659356251</v>
      </c>
      <c r="B138">
        <v>312788</v>
      </c>
      <c r="C138" s="26" t="s">
        <v>492</v>
      </c>
      <c r="D138" s="15">
        <v>316.15</v>
      </c>
      <c r="E138" t="s">
        <v>668</v>
      </c>
      <c r="F138" s="14" t="s">
        <v>670</v>
      </c>
      <c r="G138" s="17">
        <v>8</v>
      </c>
    </row>
    <row r="139" spans="1:8" ht="12.75" customHeight="1">
      <c r="A139" s="20">
        <v>758659101646</v>
      </c>
      <c r="B139">
        <v>312789</v>
      </c>
      <c r="C139" s="26" t="s">
        <v>491</v>
      </c>
      <c r="D139" s="15">
        <f>316.15+4</f>
        <v>320.15</v>
      </c>
      <c r="E139" t="s">
        <v>668</v>
      </c>
      <c r="F139" s="14" t="s">
        <v>670</v>
      </c>
      <c r="G139" s="17">
        <v>8</v>
      </c>
      <c r="H139" s="27" t="s">
        <v>675</v>
      </c>
    </row>
    <row r="140" spans="1:7" ht="12.75" customHeight="1">
      <c r="A140" s="20">
        <v>758659356282</v>
      </c>
      <c r="B140">
        <v>312791</v>
      </c>
      <c r="C140" s="26" t="s">
        <v>541</v>
      </c>
      <c r="D140" s="15">
        <v>410.32</v>
      </c>
      <c r="E140" t="s">
        <v>668</v>
      </c>
      <c r="F140" s="14" t="s">
        <v>670</v>
      </c>
      <c r="G140" s="17">
        <v>8</v>
      </c>
    </row>
    <row r="141" spans="1:8" ht="12.75" customHeight="1">
      <c r="A141" s="20">
        <v>758659101660</v>
      </c>
      <c r="B141">
        <v>312792</v>
      </c>
      <c r="C141" s="26" t="s">
        <v>540</v>
      </c>
      <c r="D141" s="15">
        <f>410.32+4</f>
        <v>414.32</v>
      </c>
      <c r="E141" t="s">
        <v>668</v>
      </c>
      <c r="F141" s="14" t="s">
        <v>670</v>
      </c>
      <c r="G141" s="17">
        <v>8</v>
      </c>
      <c r="H141" s="27" t="s">
        <v>675</v>
      </c>
    </row>
    <row r="142" spans="1:7" ht="12.75" customHeight="1">
      <c r="A142" s="20">
        <v>758659356312</v>
      </c>
      <c r="B142">
        <v>312793</v>
      </c>
      <c r="C142" s="26" t="s">
        <v>539</v>
      </c>
      <c r="D142" s="15">
        <v>373.27</v>
      </c>
      <c r="E142" t="s">
        <v>668</v>
      </c>
      <c r="F142" s="14" t="s">
        <v>670</v>
      </c>
      <c r="G142" s="17">
        <v>6</v>
      </c>
    </row>
    <row r="143" spans="1:8" ht="12.75" customHeight="1">
      <c r="A143" s="20">
        <v>758659101677</v>
      </c>
      <c r="B143">
        <v>312794</v>
      </c>
      <c r="C143" s="26" t="s">
        <v>538</v>
      </c>
      <c r="D143" s="15">
        <f>373.27+4</f>
        <v>377.27</v>
      </c>
      <c r="E143" t="s">
        <v>668</v>
      </c>
      <c r="F143" s="14" t="s">
        <v>670</v>
      </c>
      <c r="G143" s="17">
        <v>6</v>
      </c>
      <c r="H143" s="27" t="s">
        <v>675</v>
      </c>
    </row>
    <row r="144" spans="1:7" ht="12.75" customHeight="1">
      <c r="A144" s="20">
        <v>758659354035</v>
      </c>
      <c r="B144">
        <v>312809</v>
      </c>
      <c r="C144" s="26" t="s">
        <v>537</v>
      </c>
      <c r="D144" s="15">
        <v>112.22</v>
      </c>
      <c r="E144" t="s">
        <v>668</v>
      </c>
      <c r="F144" s="14" t="s">
        <v>670</v>
      </c>
      <c r="G144" s="17">
        <v>12</v>
      </c>
    </row>
    <row r="145" spans="1:8" ht="12.75" customHeight="1">
      <c r="A145" s="20">
        <v>758659101684</v>
      </c>
      <c r="B145">
        <v>312810</v>
      </c>
      <c r="C145" s="26" t="s">
        <v>536</v>
      </c>
      <c r="D145" s="15">
        <f>112.22+4</f>
        <v>116.22</v>
      </c>
      <c r="E145" t="s">
        <v>668</v>
      </c>
      <c r="F145" s="14" t="s">
        <v>670</v>
      </c>
      <c r="G145" s="17">
        <v>12</v>
      </c>
      <c r="H145" s="27" t="s">
        <v>675</v>
      </c>
    </row>
    <row r="146" spans="1:7" ht="12.75" customHeight="1">
      <c r="A146" s="20">
        <v>758659364928</v>
      </c>
      <c r="B146">
        <v>312811</v>
      </c>
      <c r="C146" s="26" t="s">
        <v>535</v>
      </c>
      <c r="D146" s="15">
        <v>186.45</v>
      </c>
      <c r="E146" t="s">
        <v>668</v>
      </c>
      <c r="F146" s="14" t="s">
        <v>670</v>
      </c>
      <c r="G146" s="17">
        <v>10</v>
      </c>
    </row>
    <row r="147" spans="1:8" ht="12.75" customHeight="1">
      <c r="A147" s="20">
        <v>758659101691</v>
      </c>
      <c r="B147">
        <v>312812</v>
      </c>
      <c r="C147" s="26" t="s">
        <v>534</v>
      </c>
      <c r="D147" s="15">
        <f>186.45+4</f>
        <v>190.45</v>
      </c>
      <c r="E147" t="s">
        <v>668</v>
      </c>
      <c r="F147" s="14" t="s">
        <v>670</v>
      </c>
      <c r="G147" s="17">
        <v>10</v>
      </c>
      <c r="H147" s="27" t="s">
        <v>675</v>
      </c>
    </row>
    <row r="148" spans="1:7" ht="12.75" customHeight="1">
      <c r="A148" s="20">
        <v>758659354127</v>
      </c>
      <c r="B148">
        <v>312813</v>
      </c>
      <c r="C148" s="26" t="s">
        <v>533</v>
      </c>
      <c r="D148" s="15">
        <v>256.53</v>
      </c>
      <c r="E148" t="s">
        <v>668</v>
      </c>
      <c r="F148" s="14" t="s">
        <v>670</v>
      </c>
      <c r="G148" s="17">
        <v>8</v>
      </c>
    </row>
    <row r="149" spans="1:8" ht="12.75" customHeight="1">
      <c r="A149" s="20">
        <v>758659101707</v>
      </c>
      <c r="B149">
        <v>312814</v>
      </c>
      <c r="C149" s="26" t="s">
        <v>532</v>
      </c>
      <c r="D149" s="15">
        <f>256.53+4</f>
        <v>260.53</v>
      </c>
      <c r="E149" t="s">
        <v>668</v>
      </c>
      <c r="F149" s="14" t="s">
        <v>670</v>
      </c>
      <c r="G149" s="17">
        <v>8</v>
      </c>
      <c r="H149" s="27" t="s">
        <v>675</v>
      </c>
    </row>
    <row r="150" spans="1:7" ht="12.75" customHeight="1">
      <c r="A150" s="20">
        <v>758659375429</v>
      </c>
      <c r="B150">
        <v>312815</v>
      </c>
      <c r="C150" s="26" t="s">
        <v>531</v>
      </c>
      <c r="D150" s="15">
        <v>329.78</v>
      </c>
      <c r="E150" t="s">
        <v>668</v>
      </c>
      <c r="F150" s="14" t="s">
        <v>670</v>
      </c>
      <c r="G150" s="17">
        <v>8</v>
      </c>
    </row>
    <row r="151" spans="1:8" ht="12.75" customHeight="1">
      <c r="A151" s="20">
        <v>758659101714</v>
      </c>
      <c r="B151">
        <v>312816</v>
      </c>
      <c r="C151" s="26" t="s">
        <v>530</v>
      </c>
      <c r="D151" s="15">
        <f>329.78+4</f>
        <v>333.78</v>
      </c>
      <c r="E151" t="s">
        <v>668</v>
      </c>
      <c r="F151" s="14" t="s">
        <v>670</v>
      </c>
      <c r="G151" s="17">
        <v>8</v>
      </c>
      <c r="H151" s="27" t="s">
        <v>675</v>
      </c>
    </row>
    <row r="152" spans="1:7" ht="12.75" customHeight="1">
      <c r="A152" s="20">
        <v>758659354158</v>
      </c>
      <c r="B152">
        <v>312817</v>
      </c>
      <c r="C152" s="26" t="s">
        <v>529</v>
      </c>
      <c r="D152" s="15">
        <v>287.51</v>
      </c>
      <c r="E152" t="s">
        <v>668</v>
      </c>
      <c r="F152" s="14" t="s">
        <v>670</v>
      </c>
      <c r="G152" s="17">
        <v>8</v>
      </c>
    </row>
    <row r="153" spans="1:8" ht="12.75" customHeight="1">
      <c r="A153" s="20">
        <v>758659101721</v>
      </c>
      <c r="B153">
        <v>312818</v>
      </c>
      <c r="C153" s="26" t="s">
        <v>528</v>
      </c>
      <c r="D153" s="15">
        <f>287.51+4</f>
        <v>291.51</v>
      </c>
      <c r="E153" t="s">
        <v>668</v>
      </c>
      <c r="F153" s="14" t="s">
        <v>670</v>
      </c>
      <c r="G153" s="17">
        <v>8</v>
      </c>
      <c r="H153" s="27" t="s">
        <v>675</v>
      </c>
    </row>
    <row r="154" spans="1:7" ht="12.75" customHeight="1">
      <c r="A154" s="20">
        <v>758659353823</v>
      </c>
      <c r="B154">
        <v>312843</v>
      </c>
      <c r="C154" s="26" t="s">
        <v>527</v>
      </c>
      <c r="D154" s="15">
        <v>108.83</v>
      </c>
      <c r="E154" t="s">
        <v>668</v>
      </c>
      <c r="F154" s="14" t="s">
        <v>670</v>
      </c>
      <c r="G154" s="17">
        <v>12</v>
      </c>
    </row>
    <row r="155" spans="1:8" ht="12.75" customHeight="1">
      <c r="A155" s="20">
        <v>758659101868</v>
      </c>
      <c r="B155">
        <v>312844</v>
      </c>
      <c r="C155" s="26" t="s">
        <v>526</v>
      </c>
      <c r="D155" s="15">
        <f>108.83+4</f>
        <v>112.83</v>
      </c>
      <c r="E155" t="s">
        <v>668</v>
      </c>
      <c r="F155" s="14" t="s">
        <v>670</v>
      </c>
      <c r="G155" s="17">
        <v>12</v>
      </c>
      <c r="H155" s="27" t="s">
        <v>675</v>
      </c>
    </row>
    <row r="156" spans="1:7" ht="12.75" customHeight="1">
      <c r="A156" s="20">
        <v>758659353854</v>
      </c>
      <c r="B156">
        <v>312845</v>
      </c>
      <c r="C156" s="26" t="s">
        <v>525</v>
      </c>
      <c r="D156" s="15">
        <v>144.15</v>
      </c>
      <c r="E156" t="s">
        <v>668</v>
      </c>
      <c r="F156" s="14" t="s">
        <v>670</v>
      </c>
      <c r="G156" s="17">
        <v>12</v>
      </c>
    </row>
    <row r="157" spans="1:8" ht="12.75" customHeight="1">
      <c r="A157" s="20">
        <v>758659101875</v>
      </c>
      <c r="B157">
        <v>312846</v>
      </c>
      <c r="C157" s="26" t="s">
        <v>524</v>
      </c>
      <c r="D157" s="15">
        <f>144.15+4</f>
        <v>148.15</v>
      </c>
      <c r="E157" t="s">
        <v>668</v>
      </c>
      <c r="F157" s="14" t="s">
        <v>670</v>
      </c>
      <c r="G157" s="17">
        <v>12</v>
      </c>
      <c r="H157" s="27" t="s">
        <v>675</v>
      </c>
    </row>
    <row r="158" spans="1:7" ht="12.75" customHeight="1">
      <c r="A158" s="20">
        <v>758659353885</v>
      </c>
      <c r="B158">
        <v>312847</v>
      </c>
      <c r="C158" s="26" t="s">
        <v>523</v>
      </c>
      <c r="D158" s="15">
        <v>181.36</v>
      </c>
      <c r="E158" t="s">
        <v>668</v>
      </c>
      <c r="F158" s="14" t="s">
        <v>670</v>
      </c>
      <c r="G158" s="17">
        <v>12</v>
      </c>
    </row>
    <row r="159" spans="1:8" ht="12.75" customHeight="1">
      <c r="A159" s="20">
        <v>758659101882</v>
      </c>
      <c r="B159">
        <v>312848</v>
      </c>
      <c r="C159" s="26" t="s">
        <v>522</v>
      </c>
      <c r="D159" s="15">
        <f>181.36+4</f>
        <v>185.36</v>
      </c>
      <c r="E159" t="s">
        <v>668</v>
      </c>
      <c r="F159" s="14" t="s">
        <v>670</v>
      </c>
      <c r="G159" s="17">
        <v>12</v>
      </c>
      <c r="H159" s="27" t="s">
        <v>675</v>
      </c>
    </row>
    <row r="160" spans="1:7" ht="12.75" customHeight="1">
      <c r="A160" s="20">
        <v>758659353915</v>
      </c>
      <c r="B160">
        <v>312849</v>
      </c>
      <c r="C160" s="26" t="s">
        <v>521</v>
      </c>
      <c r="D160" s="15">
        <v>181.62</v>
      </c>
      <c r="E160" t="s">
        <v>668</v>
      </c>
      <c r="F160" s="14" t="s">
        <v>670</v>
      </c>
      <c r="G160" s="17">
        <v>10</v>
      </c>
    </row>
    <row r="161" spans="1:8" ht="12.75" customHeight="1">
      <c r="A161" s="20">
        <v>758659101899</v>
      </c>
      <c r="B161">
        <v>312850</v>
      </c>
      <c r="C161" s="26" t="s">
        <v>520</v>
      </c>
      <c r="D161" s="15">
        <f>181.62+4</f>
        <v>185.62</v>
      </c>
      <c r="E161" t="s">
        <v>668</v>
      </c>
      <c r="F161" s="14" t="s">
        <v>670</v>
      </c>
      <c r="G161" s="17">
        <v>10</v>
      </c>
      <c r="H161" s="27" t="s">
        <v>675</v>
      </c>
    </row>
    <row r="162" spans="1:7" ht="12.75" customHeight="1">
      <c r="A162" s="20">
        <v>758659353946</v>
      </c>
      <c r="B162">
        <v>312851</v>
      </c>
      <c r="C162" s="26" t="s">
        <v>519</v>
      </c>
      <c r="D162" s="15">
        <v>252.13</v>
      </c>
      <c r="E162" t="s">
        <v>668</v>
      </c>
      <c r="F162" s="14" t="s">
        <v>670</v>
      </c>
      <c r="G162" s="17">
        <v>10</v>
      </c>
    </row>
    <row r="163" spans="1:8" ht="12.75" customHeight="1">
      <c r="A163" s="20">
        <v>758659101912</v>
      </c>
      <c r="B163">
        <v>312852</v>
      </c>
      <c r="C163" s="26" t="s">
        <v>518</v>
      </c>
      <c r="D163" s="15">
        <f>252.13+4</f>
        <v>256.13</v>
      </c>
      <c r="E163" t="s">
        <v>668</v>
      </c>
      <c r="F163" s="14" t="s">
        <v>670</v>
      </c>
      <c r="G163" s="17">
        <v>10</v>
      </c>
      <c r="H163" s="27" t="s">
        <v>675</v>
      </c>
    </row>
    <row r="164" spans="1:7" ht="12.75" customHeight="1">
      <c r="A164" s="20">
        <v>758659353977</v>
      </c>
      <c r="B164">
        <v>312853</v>
      </c>
      <c r="C164" s="26" t="s">
        <v>517</v>
      </c>
      <c r="D164" s="15">
        <v>243.43</v>
      </c>
      <c r="E164" t="s">
        <v>668</v>
      </c>
      <c r="F164" s="14" t="s">
        <v>670</v>
      </c>
      <c r="G164" s="17">
        <v>8</v>
      </c>
    </row>
    <row r="165" spans="1:8" ht="12.75" customHeight="1">
      <c r="A165" s="20">
        <v>758659101929</v>
      </c>
      <c r="B165">
        <v>312854</v>
      </c>
      <c r="C165" s="26" t="s">
        <v>516</v>
      </c>
      <c r="D165" s="15">
        <f>243.43+4</f>
        <v>247.43</v>
      </c>
      <c r="E165" t="s">
        <v>668</v>
      </c>
      <c r="F165" s="14" t="s">
        <v>670</v>
      </c>
      <c r="G165" s="17">
        <v>8</v>
      </c>
      <c r="H165" s="27" t="s">
        <v>675</v>
      </c>
    </row>
    <row r="166" spans="1:7" ht="12.75" customHeight="1">
      <c r="A166" s="20">
        <v>758659366489</v>
      </c>
      <c r="B166">
        <v>312855</v>
      </c>
      <c r="C166" s="26" t="s">
        <v>515</v>
      </c>
      <c r="D166" s="15">
        <v>320.71</v>
      </c>
      <c r="E166" t="s">
        <v>668</v>
      </c>
      <c r="F166" s="14" t="s">
        <v>670</v>
      </c>
      <c r="G166" s="17">
        <v>8</v>
      </c>
    </row>
    <row r="167" spans="1:8" ht="12.75" customHeight="1">
      <c r="A167" s="20">
        <v>758659101936</v>
      </c>
      <c r="B167">
        <v>312856</v>
      </c>
      <c r="C167" s="26" t="s">
        <v>514</v>
      </c>
      <c r="D167" s="15">
        <f>320.71+4</f>
        <v>324.71</v>
      </c>
      <c r="E167" t="s">
        <v>668</v>
      </c>
      <c r="F167" s="14" t="s">
        <v>670</v>
      </c>
      <c r="G167" s="17">
        <v>8</v>
      </c>
      <c r="H167" s="27" t="s">
        <v>675</v>
      </c>
    </row>
    <row r="168" spans="1:7" ht="12.75" customHeight="1">
      <c r="A168" s="20">
        <v>758659354004</v>
      </c>
      <c r="B168">
        <v>312857</v>
      </c>
      <c r="C168" s="26" t="s">
        <v>513</v>
      </c>
      <c r="D168" s="15">
        <v>270.85</v>
      </c>
      <c r="E168" t="s">
        <v>668</v>
      </c>
      <c r="F168" s="14" t="s">
        <v>670</v>
      </c>
      <c r="G168" s="17">
        <v>8</v>
      </c>
    </row>
    <row r="169" spans="1:8" ht="12.75" customHeight="1">
      <c r="A169" s="20">
        <v>758659101943</v>
      </c>
      <c r="B169">
        <v>312858</v>
      </c>
      <c r="C169" s="26" t="s">
        <v>512</v>
      </c>
      <c r="D169" s="15">
        <f>270.85+4</f>
        <v>274.85</v>
      </c>
      <c r="E169" t="s">
        <v>668</v>
      </c>
      <c r="F169" s="14" t="s">
        <v>670</v>
      </c>
      <c r="G169" s="17">
        <v>8</v>
      </c>
      <c r="H169" s="27" t="s">
        <v>675</v>
      </c>
    </row>
    <row r="170" spans="1:7" ht="12.75" customHeight="1">
      <c r="A170" s="20">
        <v>758659372848</v>
      </c>
      <c r="B170">
        <v>312859</v>
      </c>
      <c r="C170" s="26" t="s">
        <v>511</v>
      </c>
      <c r="D170" s="15">
        <v>100.2</v>
      </c>
      <c r="E170" t="s">
        <v>668</v>
      </c>
      <c r="F170" s="14" t="s">
        <v>670</v>
      </c>
      <c r="G170" s="17">
        <v>12</v>
      </c>
    </row>
    <row r="171" spans="1:8" ht="12.75" customHeight="1">
      <c r="A171" s="20">
        <v>758659101950</v>
      </c>
      <c r="B171">
        <v>312860</v>
      </c>
      <c r="C171" s="26" t="s">
        <v>510</v>
      </c>
      <c r="D171" s="15">
        <f>100.2+4</f>
        <v>104.2</v>
      </c>
      <c r="E171" t="s">
        <v>668</v>
      </c>
      <c r="F171" s="14" t="s">
        <v>670</v>
      </c>
      <c r="G171" s="17">
        <v>12</v>
      </c>
      <c r="H171" s="27" t="s">
        <v>675</v>
      </c>
    </row>
    <row r="172" spans="1:7" ht="12.75" customHeight="1">
      <c r="A172" s="20">
        <v>758659353373</v>
      </c>
      <c r="B172">
        <v>312861</v>
      </c>
      <c r="C172" s="26" t="s">
        <v>509</v>
      </c>
      <c r="D172" s="15">
        <v>316.91</v>
      </c>
      <c r="E172" t="s">
        <v>668</v>
      </c>
      <c r="F172" s="14" t="s">
        <v>670</v>
      </c>
      <c r="G172" s="17">
        <v>8</v>
      </c>
    </row>
    <row r="173" spans="1:8" ht="12.75" customHeight="1">
      <c r="A173" s="20">
        <v>758659101974</v>
      </c>
      <c r="B173">
        <v>312862</v>
      </c>
      <c r="C173" s="26" t="s">
        <v>560</v>
      </c>
      <c r="D173" s="15">
        <f>316.91+4</f>
        <v>320.91</v>
      </c>
      <c r="E173" t="s">
        <v>668</v>
      </c>
      <c r="F173" s="14" t="s">
        <v>670</v>
      </c>
      <c r="G173" s="17">
        <v>8</v>
      </c>
      <c r="H173" s="27" t="s">
        <v>675</v>
      </c>
    </row>
    <row r="174" spans="1:7" ht="12.75" customHeight="1">
      <c r="A174" s="20">
        <v>758659353281</v>
      </c>
      <c r="B174">
        <v>312869</v>
      </c>
      <c r="C174" s="26" t="s">
        <v>559</v>
      </c>
      <c r="D174" s="15">
        <v>188.7</v>
      </c>
      <c r="E174" t="s">
        <v>668</v>
      </c>
      <c r="F174" s="14" t="s">
        <v>670</v>
      </c>
      <c r="G174" s="17">
        <v>12</v>
      </c>
    </row>
    <row r="175" spans="1:8" ht="12.75" customHeight="1">
      <c r="A175" s="20">
        <v>758659102018</v>
      </c>
      <c r="B175">
        <v>312870</v>
      </c>
      <c r="C175" s="26" t="s">
        <v>558</v>
      </c>
      <c r="D175" s="15">
        <f>188.7+4</f>
        <v>192.7</v>
      </c>
      <c r="E175" t="s">
        <v>668</v>
      </c>
      <c r="F175" s="14" t="s">
        <v>670</v>
      </c>
      <c r="G175" s="17">
        <v>12</v>
      </c>
      <c r="H175" s="27" t="s">
        <v>675</v>
      </c>
    </row>
    <row r="176" spans="1:7" ht="12.75" customHeight="1">
      <c r="A176" s="20">
        <v>758659353311</v>
      </c>
      <c r="B176">
        <v>312871</v>
      </c>
      <c r="C176" s="26" t="s">
        <v>557</v>
      </c>
      <c r="D176" s="15">
        <v>247.57</v>
      </c>
      <c r="E176" t="s">
        <v>668</v>
      </c>
      <c r="F176" s="14" t="s">
        <v>670</v>
      </c>
      <c r="G176" s="17">
        <v>10</v>
      </c>
    </row>
    <row r="177" spans="1:8" ht="12.75" customHeight="1">
      <c r="A177" s="20">
        <v>758659102032</v>
      </c>
      <c r="B177">
        <v>312872</v>
      </c>
      <c r="C177" s="26" t="s">
        <v>556</v>
      </c>
      <c r="D177" s="15">
        <f>247.57+4</f>
        <v>251.57</v>
      </c>
      <c r="E177" t="s">
        <v>668</v>
      </c>
      <c r="F177" s="14" t="s">
        <v>670</v>
      </c>
      <c r="G177" s="17">
        <v>10</v>
      </c>
      <c r="H177" s="27" t="s">
        <v>675</v>
      </c>
    </row>
    <row r="178" spans="1:7" ht="12.75" customHeight="1">
      <c r="A178" s="20">
        <v>758659353342</v>
      </c>
      <c r="B178">
        <v>312873</v>
      </c>
      <c r="C178" s="26" t="s">
        <v>555</v>
      </c>
      <c r="D178" s="15">
        <v>292.39</v>
      </c>
      <c r="E178" t="s">
        <v>668</v>
      </c>
      <c r="F178" s="14" t="s">
        <v>670</v>
      </c>
      <c r="G178" s="17">
        <v>8</v>
      </c>
    </row>
    <row r="179" spans="1:8" ht="12.75" customHeight="1">
      <c r="A179" s="20">
        <v>758659102049</v>
      </c>
      <c r="B179">
        <v>312874</v>
      </c>
      <c r="C179" s="26" t="s">
        <v>554</v>
      </c>
      <c r="D179" s="15">
        <f>292.39+4</f>
        <v>296.39</v>
      </c>
      <c r="E179" t="s">
        <v>668</v>
      </c>
      <c r="F179" s="14" t="s">
        <v>670</v>
      </c>
      <c r="G179" s="17">
        <v>8</v>
      </c>
      <c r="H179" s="27" t="s">
        <v>675</v>
      </c>
    </row>
    <row r="180" spans="1:7" ht="12.75" customHeight="1">
      <c r="A180" s="20">
        <v>758659354240</v>
      </c>
      <c r="B180">
        <v>312875</v>
      </c>
      <c r="C180" s="26" t="s">
        <v>553</v>
      </c>
      <c r="D180" s="15">
        <v>466.72</v>
      </c>
      <c r="E180" t="s">
        <v>668</v>
      </c>
      <c r="F180" s="14" t="s">
        <v>670</v>
      </c>
      <c r="G180" s="17">
        <v>8</v>
      </c>
    </row>
    <row r="181" spans="1:8" ht="12.75" customHeight="1">
      <c r="A181" s="20">
        <v>758659102063</v>
      </c>
      <c r="B181">
        <v>312876</v>
      </c>
      <c r="C181" s="26" t="s">
        <v>552</v>
      </c>
      <c r="D181" s="15">
        <f>466.72+4</f>
        <v>470.72</v>
      </c>
      <c r="E181" t="s">
        <v>668</v>
      </c>
      <c r="F181" s="14" t="s">
        <v>670</v>
      </c>
      <c r="G181" s="17">
        <v>8</v>
      </c>
      <c r="H181" s="27" t="s">
        <v>675</v>
      </c>
    </row>
    <row r="182" spans="1:7" ht="12.75" customHeight="1">
      <c r="A182" s="20">
        <v>758659376082</v>
      </c>
      <c r="B182">
        <v>317199</v>
      </c>
      <c r="C182" s="26" t="s">
        <v>551</v>
      </c>
      <c r="D182" s="15">
        <v>196.52</v>
      </c>
      <c r="E182" t="s">
        <v>668</v>
      </c>
      <c r="F182" s="14" t="s">
        <v>670</v>
      </c>
      <c r="G182" s="17">
        <v>10</v>
      </c>
    </row>
    <row r="183" spans="1:8" ht="12.75" customHeight="1">
      <c r="A183" s="20">
        <v>758659376099</v>
      </c>
      <c r="B183">
        <v>317204</v>
      </c>
      <c r="C183" s="26" t="s">
        <v>550</v>
      </c>
      <c r="D183" s="15">
        <f>91.31+4</f>
        <v>95.31</v>
      </c>
      <c r="E183" t="s">
        <v>668</v>
      </c>
      <c r="F183" s="14" t="s">
        <v>670</v>
      </c>
      <c r="G183" s="17">
        <v>12</v>
      </c>
      <c r="H183" s="27" t="s">
        <v>675</v>
      </c>
    </row>
    <row r="184" spans="1:7" ht="12.75" customHeight="1">
      <c r="A184" s="20">
        <v>758659376105</v>
      </c>
      <c r="B184">
        <v>317205</v>
      </c>
      <c r="C184" s="26" t="s">
        <v>549</v>
      </c>
      <c r="D184" s="15">
        <v>118.44</v>
      </c>
      <c r="E184" t="s">
        <v>668</v>
      </c>
      <c r="F184" s="14" t="s">
        <v>670</v>
      </c>
      <c r="G184" s="17">
        <v>12</v>
      </c>
    </row>
    <row r="185" spans="1:7" ht="12.75" customHeight="1">
      <c r="A185" s="20">
        <v>758659376112</v>
      </c>
      <c r="B185">
        <v>317207</v>
      </c>
      <c r="C185" s="26" t="s">
        <v>548</v>
      </c>
      <c r="D185" s="15">
        <v>536.45</v>
      </c>
      <c r="E185" t="s">
        <v>668</v>
      </c>
      <c r="F185" s="14" t="s">
        <v>670</v>
      </c>
      <c r="G185" s="17">
        <v>5</v>
      </c>
    </row>
    <row r="186" spans="1:7" ht="12.75" customHeight="1">
      <c r="A186" s="20">
        <v>758659376129</v>
      </c>
      <c r="B186">
        <v>317208</v>
      </c>
      <c r="C186" s="26" t="s">
        <v>547</v>
      </c>
      <c r="D186" s="15">
        <v>269</v>
      </c>
      <c r="E186" t="s">
        <v>668</v>
      </c>
      <c r="F186" s="14" t="s">
        <v>670</v>
      </c>
      <c r="G186" s="17">
        <v>10</v>
      </c>
    </row>
    <row r="187" spans="1:8" ht="12.75" customHeight="1">
      <c r="A187" s="20">
        <v>758659376136</v>
      </c>
      <c r="B187">
        <v>317210</v>
      </c>
      <c r="C187" s="26" t="s">
        <v>546</v>
      </c>
      <c r="D187" s="15">
        <f>323.04+4</f>
        <v>327.04</v>
      </c>
      <c r="E187" t="s">
        <v>668</v>
      </c>
      <c r="F187" s="14" t="s">
        <v>670</v>
      </c>
      <c r="G187" s="17">
        <v>5</v>
      </c>
      <c r="H187" s="27" t="s">
        <v>675</v>
      </c>
    </row>
    <row r="188" spans="1:8" ht="12.75" customHeight="1">
      <c r="A188" s="20">
        <v>758659376143</v>
      </c>
      <c r="B188">
        <v>317211</v>
      </c>
      <c r="C188" s="26" t="s">
        <v>545</v>
      </c>
      <c r="D188" s="15">
        <f>418.98+4</f>
        <v>422.98</v>
      </c>
      <c r="E188" t="s">
        <v>668</v>
      </c>
      <c r="F188" s="14" t="s">
        <v>670</v>
      </c>
      <c r="G188" s="17">
        <v>5</v>
      </c>
      <c r="H188" s="27" t="s">
        <v>675</v>
      </c>
    </row>
    <row r="189" spans="1:8" ht="12.75" customHeight="1">
      <c r="A189" s="20">
        <v>758659376150</v>
      </c>
      <c r="B189">
        <v>317212</v>
      </c>
      <c r="C189" s="26" t="s">
        <v>544</v>
      </c>
      <c r="D189" s="15">
        <f>286.99+4</f>
        <v>290.99</v>
      </c>
      <c r="E189" t="s">
        <v>668</v>
      </c>
      <c r="F189" s="14" t="s">
        <v>670</v>
      </c>
      <c r="G189" s="17">
        <v>8</v>
      </c>
      <c r="H189" s="27" t="s">
        <v>675</v>
      </c>
    </row>
    <row r="190" spans="1:8" ht="12.75" customHeight="1">
      <c r="A190" s="20">
        <v>758659376167</v>
      </c>
      <c r="B190">
        <v>317213</v>
      </c>
      <c r="C190" s="26" t="s">
        <v>543</v>
      </c>
      <c r="D190" s="15">
        <f>572.26+4</f>
        <v>576.26</v>
      </c>
      <c r="E190" t="s">
        <v>668</v>
      </c>
      <c r="F190" s="14" t="s">
        <v>670</v>
      </c>
      <c r="G190" s="17">
        <v>5</v>
      </c>
      <c r="H190" s="27" t="s">
        <v>675</v>
      </c>
    </row>
    <row r="191" spans="1:7" ht="12.75" customHeight="1">
      <c r="A191" s="20">
        <v>758659376174</v>
      </c>
      <c r="B191">
        <v>317222</v>
      </c>
      <c r="C191" s="26" t="s">
        <v>542</v>
      </c>
      <c r="D191" s="15">
        <v>218.25</v>
      </c>
      <c r="E191" t="s">
        <v>668</v>
      </c>
      <c r="F191" s="14" t="s">
        <v>670</v>
      </c>
      <c r="G191" s="17">
        <v>8</v>
      </c>
    </row>
    <row r="192" spans="1:8" ht="12.75" customHeight="1">
      <c r="A192" s="20">
        <v>758659515061</v>
      </c>
      <c r="B192">
        <v>317529</v>
      </c>
      <c r="C192" s="26" t="s">
        <v>572</v>
      </c>
      <c r="D192" s="15">
        <f>116.51+4</f>
        <v>120.51</v>
      </c>
      <c r="E192" t="s">
        <v>668</v>
      </c>
      <c r="F192" s="14" t="s">
        <v>670</v>
      </c>
      <c r="G192" s="17">
        <v>12</v>
      </c>
      <c r="H192" s="27" t="s">
        <v>675</v>
      </c>
    </row>
    <row r="193" spans="1:7" ht="12.75" customHeight="1">
      <c r="A193" s="20">
        <v>758659515078</v>
      </c>
      <c r="B193">
        <v>317536</v>
      </c>
      <c r="C193" s="26" t="s">
        <v>571</v>
      </c>
      <c r="D193" s="15">
        <v>101.75</v>
      </c>
      <c r="E193" t="s">
        <v>668</v>
      </c>
      <c r="F193" s="14" t="s">
        <v>670</v>
      </c>
      <c r="G193" s="17">
        <v>12</v>
      </c>
    </row>
    <row r="194" spans="1:7" ht="12.75" customHeight="1">
      <c r="A194" s="20">
        <v>758659515085</v>
      </c>
      <c r="B194">
        <v>317550</v>
      </c>
      <c r="C194" s="26" t="s">
        <v>570</v>
      </c>
      <c r="D194" s="15">
        <v>105.34</v>
      </c>
      <c r="E194" t="s">
        <v>668</v>
      </c>
      <c r="F194" s="14" t="s">
        <v>670</v>
      </c>
      <c r="G194" s="17">
        <v>12</v>
      </c>
    </row>
    <row r="195" spans="1:7" ht="12.75" customHeight="1">
      <c r="A195" s="20">
        <v>758659515092</v>
      </c>
      <c r="B195">
        <v>317551</v>
      </c>
      <c r="C195" s="26" t="s">
        <v>569</v>
      </c>
      <c r="D195" s="15">
        <v>175.59</v>
      </c>
      <c r="E195" t="s">
        <v>668</v>
      </c>
      <c r="F195" s="14" t="s">
        <v>670</v>
      </c>
      <c r="G195" s="17">
        <v>10</v>
      </c>
    </row>
    <row r="196" spans="1:7" ht="12.75" customHeight="1">
      <c r="A196" s="20">
        <v>758659515108</v>
      </c>
      <c r="B196">
        <v>317552</v>
      </c>
      <c r="C196" s="26" t="s">
        <v>568</v>
      </c>
      <c r="D196" s="15">
        <v>241.29</v>
      </c>
      <c r="E196" t="s">
        <v>668</v>
      </c>
      <c r="F196" s="14" t="s">
        <v>670</v>
      </c>
      <c r="G196" s="17">
        <v>8</v>
      </c>
    </row>
    <row r="197" spans="1:7" ht="12.75" customHeight="1">
      <c r="A197" s="20">
        <v>758659515115</v>
      </c>
      <c r="B197">
        <v>317553</v>
      </c>
      <c r="C197" s="26" t="s">
        <v>567</v>
      </c>
      <c r="D197" s="15">
        <v>342.55</v>
      </c>
      <c r="E197" t="s">
        <v>668</v>
      </c>
      <c r="F197" s="14" t="s">
        <v>670</v>
      </c>
      <c r="G197" s="17">
        <v>8</v>
      </c>
    </row>
    <row r="198" spans="1:7" ht="12.75" customHeight="1">
      <c r="A198" s="20">
        <v>758659515122</v>
      </c>
      <c r="B198">
        <v>317554</v>
      </c>
      <c r="C198" s="26" t="s">
        <v>566</v>
      </c>
      <c r="D198" s="15">
        <v>147.76</v>
      </c>
      <c r="E198" t="s">
        <v>668</v>
      </c>
      <c r="F198" s="14" t="s">
        <v>670</v>
      </c>
      <c r="G198" s="17">
        <v>12</v>
      </c>
    </row>
    <row r="199" spans="1:7" ht="12.75" customHeight="1">
      <c r="A199" s="20">
        <v>758659515139</v>
      </c>
      <c r="B199">
        <v>317555</v>
      </c>
      <c r="C199" s="26" t="s">
        <v>565</v>
      </c>
      <c r="D199" s="15">
        <v>239.99</v>
      </c>
      <c r="E199" t="s">
        <v>668</v>
      </c>
      <c r="F199" s="14" t="s">
        <v>670</v>
      </c>
      <c r="G199" s="17">
        <v>10</v>
      </c>
    </row>
    <row r="200" spans="1:7" ht="12.75" customHeight="1">
      <c r="A200" s="20">
        <v>758659515146</v>
      </c>
      <c r="B200">
        <v>317556</v>
      </c>
      <c r="C200" s="26" t="s">
        <v>564</v>
      </c>
      <c r="D200" s="15">
        <v>332.46</v>
      </c>
      <c r="E200" t="s">
        <v>668</v>
      </c>
      <c r="F200" s="14" t="s">
        <v>670</v>
      </c>
      <c r="G200" s="17">
        <v>8</v>
      </c>
    </row>
    <row r="201" spans="1:7" ht="12.75" customHeight="1">
      <c r="A201" s="20">
        <v>758659515153</v>
      </c>
      <c r="B201">
        <v>317557</v>
      </c>
      <c r="C201" s="26" t="s">
        <v>563</v>
      </c>
      <c r="D201" s="15">
        <v>478.64</v>
      </c>
      <c r="E201" t="s">
        <v>668</v>
      </c>
      <c r="F201" s="14" t="s">
        <v>670</v>
      </c>
      <c r="G201" s="17">
        <v>5</v>
      </c>
    </row>
    <row r="202" spans="1:8" ht="12.75" customHeight="1">
      <c r="A202" s="20">
        <v>758659515160</v>
      </c>
      <c r="B202">
        <v>317561</v>
      </c>
      <c r="C202" s="26" t="s">
        <v>562</v>
      </c>
      <c r="D202" s="15">
        <f>343.47+4</f>
        <v>347.47</v>
      </c>
      <c r="E202" t="s">
        <v>668</v>
      </c>
      <c r="F202" s="14" t="s">
        <v>670</v>
      </c>
      <c r="G202" s="17">
        <v>10</v>
      </c>
      <c r="H202" s="27" t="s">
        <v>675</v>
      </c>
    </row>
    <row r="203" spans="1:7" ht="12.75" customHeight="1">
      <c r="A203" s="20">
        <v>758659515177</v>
      </c>
      <c r="B203">
        <v>317563</v>
      </c>
      <c r="C203" s="26" t="s">
        <v>561</v>
      </c>
      <c r="D203" s="15">
        <v>223.25</v>
      </c>
      <c r="E203" t="s">
        <v>668</v>
      </c>
      <c r="F203" s="14" t="s">
        <v>670</v>
      </c>
      <c r="G203" s="17">
        <v>8</v>
      </c>
    </row>
    <row r="204" spans="1:7" ht="12.75" customHeight="1">
      <c r="A204" s="20">
        <v>758659515184</v>
      </c>
      <c r="B204">
        <v>317564</v>
      </c>
      <c r="C204" s="26" t="s">
        <v>573</v>
      </c>
      <c r="D204" s="15">
        <v>122.81</v>
      </c>
      <c r="E204" t="s">
        <v>668</v>
      </c>
      <c r="F204" s="14" t="s">
        <v>670</v>
      </c>
      <c r="G204" s="17">
        <v>12</v>
      </c>
    </row>
    <row r="205" spans="1:7" ht="12.75" customHeight="1">
      <c r="A205" s="20">
        <v>758659515191</v>
      </c>
      <c r="B205">
        <v>317566</v>
      </c>
      <c r="C205" s="26" t="s">
        <v>580</v>
      </c>
      <c r="D205" s="15">
        <v>314.75</v>
      </c>
      <c r="E205" t="s">
        <v>668</v>
      </c>
      <c r="F205" s="14" t="s">
        <v>670</v>
      </c>
      <c r="G205" s="17">
        <v>5</v>
      </c>
    </row>
    <row r="206" spans="1:7" ht="12.75" customHeight="1">
      <c r="A206" s="20">
        <v>758659515207</v>
      </c>
      <c r="B206">
        <v>317567</v>
      </c>
      <c r="C206" s="26" t="s">
        <v>579</v>
      </c>
      <c r="D206" s="15">
        <v>365.55</v>
      </c>
      <c r="E206" t="s">
        <v>668</v>
      </c>
      <c r="F206" s="14" t="s">
        <v>670</v>
      </c>
      <c r="G206" s="17">
        <v>5</v>
      </c>
    </row>
    <row r="207" spans="1:8" ht="12.75" customHeight="1">
      <c r="A207" s="20">
        <v>758659515214</v>
      </c>
      <c r="B207">
        <v>317570</v>
      </c>
      <c r="C207" s="26" t="s">
        <v>578</v>
      </c>
      <c r="D207" s="15">
        <f>208.06+4</f>
        <v>212.06</v>
      </c>
      <c r="E207" t="s">
        <v>668</v>
      </c>
      <c r="F207" s="14" t="s">
        <v>670</v>
      </c>
      <c r="G207" s="17">
        <v>10</v>
      </c>
      <c r="H207" s="27" t="s">
        <v>675</v>
      </c>
    </row>
    <row r="208" spans="1:8" ht="12.75" customHeight="1">
      <c r="A208" s="20">
        <v>758659515221</v>
      </c>
      <c r="B208">
        <v>317571</v>
      </c>
      <c r="C208" s="26" t="s">
        <v>577</v>
      </c>
      <c r="D208" s="15">
        <f>342.55+4</f>
        <v>346.55</v>
      </c>
      <c r="E208" t="s">
        <v>668</v>
      </c>
      <c r="F208" s="14" t="s">
        <v>670</v>
      </c>
      <c r="G208" s="17">
        <v>8</v>
      </c>
      <c r="H208" s="27" t="s">
        <v>675</v>
      </c>
    </row>
    <row r="209" spans="1:8" ht="12.75" customHeight="1">
      <c r="A209" s="20">
        <v>758659515238</v>
      </c>
      <c r="B209">
        <v>317572</v>
      </c>
      <c r="C209" s="26" t="s">
        <v>576</v>
      </c>
      <c r="D209" s="15">
        <f>286.75+4</f>
        <v>290.75</v>
      </c>
      <c r="E209" t="s">
        <v>668</v>
      </c>
      <c r="F209" s="14" t="s">
        <v>670</v>
      </c>
      <c r="G209" s="17">
        <v>8</v>
      </c>
      <c r="H209" s="27" t="s">
        <v>675</v>
      </c>
    </row>
    <row r="210" spans="1:8" ht="12.75" customHeight="1">
      <c r="A210" s="20">
        <v>758659515245</v>
      </c>
      <c r="B210">
        <v>317573</v>
      </c>
      <c r="C210" s="26" t="s">
        <v>575</v>
      </c>
      <c r="D210" s="15">
        <f>478.64+4</f>
        <v>482.64</v>
      </c>
      <c r="E210" t="s">
        <v>668</v>
      </c>
      <c r="F210" s="14" t="s">
        <v>670</v>
      </c>
      <c r="G210" s="17">
        <v>5</v>
      </c>
      <c r="H210" s="27" t="s">
        <v>675</v>
      </c>
    </row>
    <row r="211" spans="1:7" ht="12.75" customHeight="1">
      <c r="A211" s="20">
        <v>758659515269</v>
      </c>
      <c r="B211">
        <v>317596</v>
      </c>
      <c r="C211" s="26" t="s">
        <v>574</v>
      </c>
      <c r="D211" s="15">
        <v>476.61</v>
      </c>
      <c r="E211" t="s">
        <v>668</v>
      </c>
      <c r="F211" s="14" t="s">
        <v>670</v>
      </c>
      <c r="G211" s="17">
        <v>5</v>
      </c>
    </row>
    <row r="212" spans="1:7" ht="12.75" customHeight="1">
      <c r="A212" s="28" t="s">
        <v>707</v>
      </c>
      <c r="B212">
        <v>317744</v>
      </c>
      <c r="C212" t="s">
        <v>692</v>
      </c>
      <c r="D212" s="15">
        <v>176.2</v>
      </c>
      <c r="E212" t="s">
        <v>668</v>
      </c>
      <c r="F212" s="14" t="s">
        <v>670</v>
      </c>
      <c r="G212" s="17">
        <v>8</v>
      </c>
    </row>
    <row r="213" spans="1:7" ht="12.75" customHeight="1">
      <c r="A213" s="20">
        <v>758659540124</v>
      </c>
      <c r="B213">
        <v>317821</v>
      </c>
      <c r="C213" s="26" t="s">
        <v>581</v>
      </c>
      <c r="D213" s="15">
        <v>316.26</v>
      </c>
      <c r="E213" t="s">
        <v>668</v>
      </c>
      <c r="F213" s="14" t="s">
        <v>670</v>
      </c>
      <c r="G213" s="17">
        <v>6</v>
      </c>
    </row>
    <row r="214" spans="1:8" ht="12.75" customHeight="1">
      <c r="A214" s="20">
        <v>758659102377</v>
      </c>
      <c r="B214">
        <v>320707</v>
      </c>
      <c r="C214" s="26" t="s">
        <v>605</v>
      </c>
      <c r="D214" s="15">
        <f>147.84+4</f>
        <v>151.84</v>
      </c>
      <c r="E214" t="s">
        <v>668</v>
      </c>
      <c r="F214" s="14" t="s">
        <v>670</v>
      </c>
      <c r="G214" s="17">
        <v>10</v>
      </c>
      <c r="H214" s="27" t="s">
        <v>675</v>
      </c>
    </row>
    <row r="215" spans="1:8" ht="12.75" customHeight="1">
      <c r="A215" s="20">
        <v>758659102384</v>
      </c>
      <c r="B215">
        <v>320708</v>
      </c>
      <c r="C215" s="26" t="s">
        <v>604</v>
      </c>
      <c r="D215" s="15">
        <f>186.01+4</f>
        <v>190.01</v>
      </c>
      <c r="E215" t="s">
        <v>668</v>
      </c>
      <c r="F215" s="14" t="s">
        <v>670</v>
      </c>
      <c r="G215" s="17">
        <v>8</v>
      </c>
      <c r="H215" s="27" t="s">
        <v>675</v>
      </c>
    </row>
    <row r="216" spans="1:8" ht="12.75" customHeight="1">
      <c r="A216" s="20">
        <v>758659102391</v>
      </c>
      <c r="B216">
        <v>320709</v>
      </c>
      <c r="C216" s="26" t="s">
        <v>603</v>
      </c>
      <c r="D216" s="15">
        <f>289.91+4</f>
        <v>293.91</v>
      </c>
      <c r="E216" t="s">
        <v>668</v>
      </c>
      <c r="F216" s="14" t="s">
        <v>670</v>
      </c>
      <c r="G216" s="17">
        <v>8</v>
      </c>
      <c r="H216" s="27" t="s">
        <v>675</v>
      </c>
    </row>
    <row r="217" spans="1:8" ht="12.75" customHeight="1">
      <c r="A217" s="20">
        <v>758659102407</v>
      </c>
      <c r="B217">
        <v>320710</v>
      </c>
      <c r="C217" s="26" t="s">
        <v>602</v>
      </c>
      <c r="D217" s="15">
        <f>239.79+4</f>
        <v>243.79</v>
      </c>
      <c r="E217" t="s">
        <v>668</v>
      </c>
      <c r="F217" s="14" t="s">
        <v>670</v>
      </c>
      <c r="G217" s="17">
        <v>8</v>
      </c>
      <c r="H217" s="27" t="s">
        <v>675</v>
      </c>
    </row>
    <row r="218" spans="1:8" ht="12.75" customHeight="1">
      <c r="A218" s="20">
        <v>758659102421</v>
      </c>
      <c r="B218">
        <v>320711</v>
      </c>
      <c r="C218" s="26" t="s">
        <v>601</v>
      </c>
      <c r="D218" s="15">
        <f>140.78+4</f>
        <v>144.78</v>
      </c>
      <c r="E218" t="s">
        <v>668</v>
      </c>
      <c r="F218" s="14" t="s">
        <v>670</v>
      </c>
      <c r="G218" s="17">
        <v>10</v>
      </c>
      <c r="H218" s="27" t="s">
        <v>675</v>
      </c>
    </row>
    <row r="219" spans="1:8" ht="12.75" customHeight="1">
      <c r="A219" s="20">
        <v>758659102438</v>
      </c>
      <c r="B219">
        <v>320712</v>
      </c>
      <c r="C219" s="26" t="s">
        <v>600</v>
      </c>
      <c r="D219" s="15">
        <f>163.29+4</f>
        <v>167.29</v>
      </c>
      <c r="E219" t="s">
        <v>668</v>
      </c>
      <c r="F219" s="14" t="s">
        <v>670</v>
      </c>
      <c r="G219" s="17">
        <v>10</v>
      </c>
      <c r="H219" s="27" t="s">
        <v>675</v>
      </c>
    </row>
    <row r="220" spans="1:8" ht="12.75" customHeight="1">
      <c r="A220" s="20">
        <v>758659102445</v>
      </c>
      <c r="B220">
        <v>320713</v>
      </c>
      <c r="C220" s="26" t="s">
        <v>599</v>
      </c>
      <c r="D220" s="15">
        <f>251.52+4</f>
        <v>255.52</v>
      </c>
      <c r="E220" t="s">
        <v>668</v>
      </c>
      <c r="F220" s="14" t="s">
        <v>670</v>
      </c>
      <c r="G220" s="17">
        <v>8</v>
      </c>
      <c r="H220" s="27" t="s">
        <v>675</v>
      </c>
    </row>
    <row r="221" spans="1:7" ht="12.75" customHeight="1">
      <c r="A221" s="20">
        <v>758659102599</v>
      </c>
      <c r="B221">
        <v>320726</v>
      </c>
      <c r="C221" s="26" t="s">
        <v>598</v>
      </c>
      <c r="D221" s="15">
        <v>326.35</v>
      </c>
      <c r="E221" t="s">
        <v>668</v>
      </c>
      <c r="F221" s="14" t="s">
        <v>670</v>
      </c>
      <c r="G221" s="17">
        <v>8</v>
      </c>
    </row>
    <row r="222" spans="1:7" ht="12.75" customHeight="1">
      <c r="A222" s="20">
        <v>758659102643</v>
      </c>
      <c r="B222">
        <v>320730</v>
      </c>
      <c r="C222" s="26" t="s">
        <v>597</v>
      </c>
      <c r="D222" s="15">
        <v>264.66</v>
      </c>
      <c r="E222" t="s">
        <v>668</v>
      </c>
      <c r="F222" s="14" t="s">
        <v>670</v>
      </c>
      <c r="G222" s="17">
        <v>8</v>
      </c>
    </row>
    <row r="223" spans="1:7" ht="12.75" customHeight="1">
      <c r="A223" s="20">
        <v>758659102698</v>
      </c>
      <c r="B223">
        <v>320734</v>
      </c>
      <c r="C223" s="26" t="s">
        <v>596</v>
      </c>
      <c r="D223" s="15">
        <v>229.88</v>
      </c>
      <c r="E223" t="s">
        <v>668</v>
      </c>
      <c r="F223" s="14" t="s">
        <v>670</v>
      </c>
      <c r="G223" s="17">
        <v>10</v>
      </c>
    </row>
    <row r="224" spans="1:8" ht="12.75" customHeight="1">
      <c r="A224" s="20">
        <v>758659102735</v>
      </c>
      <c r="B224">
        <v>320740</v>
      </c>
      <c r="C224" s="26" t="s">
        <v>595</v>
      </c>
      <c r="D224" s="15">
        <f>97.65+4</f>
        <v>101.65</v>
      </c>
      <c r="E224" t="s">
        <v>668</v>
      </c>
      <c r="F224" s="14" t="s">
        <v>670</v>
      </c>
      <c r="G224" s="17">
        <v>12</v>
      </c>
      <c r="H224" s="27" t="s">
        <v>675</v>
      </c>
    </row>
    <row r="225" spans="1:7" ht="12.75" customHeight="1">
      <c r="A225" s="20">
        <v>758659102759</v>
      </c>
      <c r="B225">
        <v>320741</v>
      </c>
      <c r="C225" s="26" t="s">
        <v>594</v>
      </c>
      <c r="D225" s="15">
        <v>186.01</v>
      </c>
      <c r="E225" t="s">
        <v>668</v>
      </c>
      <c r="F225" s="14" t="s">
        <v>670</v>
      </c>
      <c r="G225" s="17">
        <v>8</v>
      </c>
    </row>
    <row r="226" spans="1:7" ht="12.75" customHeight="1">
      <c r="A226" s="20">
        <v>758659102766</v>
      </c>
      <c r="B226">
        <v>320742</v>
      </c>
      <c r="C226" s="26" t="s">
        <v>593</v>
      </c>
      <c r="D226" s="15">
        <v>147.84</v>
      </c>
      <c r="E226" t="s">
        <v>668</v>
      </c>
      <c r="F226" s="14" t="s">
        <v>670</v>
      </c>
      <c r="G226" s="17">
        <v>10</v>
      </c>
    </row>
    <row r="227" spans="1:7" ht="12.75" customHeight="1">
      <c r="A227" s="20">
        <v>758659102780</v>
      </c>
      <c r="B227">
        <v>320743</v>
      </c>
      <c r="C227" s="26" t="s">
        <v>592</v>
      </c>
      <c r="D227" s="15">
        <v>289.91</v>
      </c>
      <c r="E227" t="s">
        <v>668</v>
      </c>
      <c r="F227" s="14" t="s">
        <v>670</v>
      </c>
      <c r="G227" s="17">
        <v>8</v>
      </c>
    </row>
    <row r="228" spans="1:7" ht="12.75" customHeight="1">
      <c r="A228" s="20">
        <v>758659102797</v>
      </c>
      <c r="B228">
        <v>320744</v>
      </c>
      <c r="C228" s="26" t="s">
        <v>591</v>
      </c>
      <c r="D228" s="15">
        <v>140.78</v>
      </c>
      <c r="E228" t="s">
        <v>668</v>
      </c>
      <c r="F228" s="14" t="s">
        <v>670</v>
      </c>
      <c r="G228" s="17">
        <v>10</v>
      </c>
    </row>
    <row r="229" spans="1:7" ht="12.75" customHeight="1">
      <c r="A229" s="20">
        <v>758659102841</v>
      </c>
      <c r="B229">
        <v>320748</v>
      </c>
      <c r="C229" s="26" t="s">
        <v>590</v>
      </c>
      <c r="D229" s="15">
        <v>163.29</v>
      </c>
      <c r="E229" t="s">
        <v>668</v>
      </c>
      <c r="F229" s="14" t="s">
        <v>670</v>
      </c>
      <c r="G229" s="17">
        <v>10</v>
      </c>
    </row>
    <row r="230" spans="1:7" ht="12.75" customHeight="1">
      <c r="A230" s="20">
        <v>758659102971</v>
      </c>
      <c r="B230">
        <v>322393</v>
      </c>
      <c r="C230" s="26" t="s">
        <v>589</v>
      </c>
      <c r="D230" s="15">
        <v>225.92</v>
      </c>
      <c r="E230" t="s">
        <v>668</v>
      </c>
      <c r="F230" s="14" t="s">
        <v>670</v>
      </c>
      <c r="G230" s="17">
        <v>10</v>
      </c>
    </row>
    <row r="231" spans="1:7" ht="12.75" customHeight="1">
      <c r="A231" s="20">
        <v>758659102995</v>
      </c>
      <c r="B231">
        <v>322394</v>
      </c>
      <c r="C231" s="26" t="s">
        <v>588</v>
      </c>
      <c r="D231" s="15">
        <v>202.54</v>
      </c>
      <c r="E231" t="s">
        <v>668</v>
      </c>
      <c r="F231" s="14" t="s">
        <v>670</v>
      </c>
      <c r="G231" s="17">
        <v>10</v>
      </c>
    </row>
    <row r="232" spans="1:8" ht="12.75" customHeight="1">
      <c r="A232" s="20">
        <v>758659103008</v>
      </c>
      <c r="B232">
        <v>322395</v>
      </c>
      <c r="C232" s="26" t="s">
        <v>587</v>
      </c>
      <c r="D232" s="15">
        <f>130.38+4</f>
        <v>134.38</v>
      </c>
      <c r="E232" t="s">
        <v>668</v>
      </c>
      <c r="F232" s="14" t="s">
        <v>670</v>
      </c>
      <c r="G232" s="17">
        <v>12</v>
      </c>
      <c r="H232" s="27" t="s">
        <v>675</v>
      </c>
    </row>
    <row r="233" spans="1:7" ht="12.75" customHeight="1">
      <c r="A233" s="20">
        <v>758659376181</v>
      </c>
      <c r="B233">
        <v>326723</v>
      </c>
      <c r="C233" s="26" t="s">
        <v>586</v>
      </c>
      <c r="D233" s="15">
        <v>507.23</v>
      </c>
      <c r="E233" t="s">
        <v>668</v>
      </c>
      <c r="F233" s="14" t="s">
        <v>670</v>
      </c>
      <c r="G233" s="17">
        <v>8</v>
      </c>
    </row>
    <row r="234" spans="1:8" ht="12.75" customHeight="1">
      <c r="A234" s="20">
        <v>758659103091</v>
      </c>
      <c r="B234">
        <v>326724</v>
      </c>
      <c r="C234" s="26" t="s">
        <v>585</v>
      </c>
      <c r="D234" s="15">
        <f>171.46+4</f>
        <v>175.46</v>
      </c>
      <c r="E234" t="s">
        <v>668</v>
      </c>
      <c r="F234" s="14" t="s">
        <v>670</v>
      </c>
      <c r="G234" s="17">
        <v>10</v>
      </c>
      <c r="H234" s="27" t="s">
        <v>675</v>
      </c>
    </row>
    <row r="235" spans="1:7" ht="12.75" customHeight="1">
      <c r="A235" s="20">
        <v>758659103268</v>
      </c>
      <c r="B235">
        <v>326787</v>
      </c>
      <c r="C235" s="26" t="s">
        <v>584</v>
      </c>
      <c r="D235" s="15">
        <v>146.19</v>
      </c>
      <c r="E235" t="s">
        <v>668</v>
      </c>
      <c r="F235" s="14" t="s">
        <v>670</v>
      </c>
      <c r="G235" s="17">
        <v>12</v>
      </c>
    </row>
    <row r="236" spans="1:7" ht="12.75" customHeight="1">
      <c r="A236" s="20">
        <v>758659376198</v>
      </c>
      <c r="B236">
        <v>326806</v>
      </c>
      <c r="C236" s="26" t="s">
        <v>583</v>
      </c>
      <c r="D236" s="15">
        <v>261.98</v>
      </c>
      <c r="E236" t="s">
        <v>668</v>
      </c>
      <c r="F236" s="14" t="s">
        <v>670</v>
      </c>
      <c r="G236" s="17">
        <v>12</v>
      </c>
    </row>
    <row r="237" spans="1:7" ht="12.75" customHeight="1">
      <c r="A237" s="20">
        <v>758659376204</v>
      </c>
      <c r="B237">
        <v>326807</v>
      </c>
      <c r="C237" s="26" t="s">
        <v>582</v>
      </c>
      <c r="D237" s="15">
        <v>524.29</v>
      </c>
      <c r="E237" t="s">
        <v>668</v>
      </c>
      <c r="F237" s="14" t="s">
        <v>670</v>
      </c>
      <c r="G237" s="17">
        <v>8</v>
      </c>
    </row>
    <row r="238" spans="1:7" ht="12.75" customHeight="1">
      <c r="A238" s="20">
        <v>758659103329</v>
      </c>
      <c r="B238">
        <v>326846</v>
      </c>
      <c r="C238" s="26" t="s">
        <v>620</v>
      </c>
      <c r="D238" s="15">
        <v>267.93</v>
      </c>
      <c r="E238" t="s">
        <v>668</v>
      </c>
      <c r="F238" s="14" t="s">
        <v>670</v>
      </c>
      <c r="G238" s="17">
        <v>8</v>
      </c>
    </row>
    <row r="239" spans="1:7" ht="12.75" customHeight="1">
      <c r="A239" s="20">
        <v>758659103336</v>
      </c>
      <c r="B239">
        <v>326847</v>
      </c>
      <c r="C239" s="26" t="s">
        <v>619</v>
      </c>
      <c r="D239" s="15">
        <v>281.88</v>
      </c>
      <c r="E239" t="s">
        <v>668</v>
      </c>
      <c r="F239" s="14" t="s">
        <v>670</v>
      </c>
      <c r="G239" s="17">
        <v>8</v>
      </c>
    </row>
    <row r="240" spans="1:8" ht="12.75" customHeight="1">
      <c r="A240" s="20">
        <v>758659103398</v>
      </c>
      <c r="B240">
        <v>326853</v>
      </c>
      <c r="C240" s="26" t="s">
        <v>618</v>
      </c>
      <c r="D240" s="15">
        <f>134.85+4</f>
        <v>138.85</v>
      </c>
      <c r="E240" t="s">
        <v>668</v>
      </c>
      <c r="F240" s="14" t="s">
        <v>670</v>
      </c>
      <c r="G240" s="17">
        <v>12</v>
      </c>
      <c r="H240" s="27" t="s">
        <v>675</v>
      </c>
    </row>
    <row r="241" spans="1:7" ht="12.75" customHeight="1">
      <c r="A241" s="20">
        <v>758659103459</v>
      </c>
      <c r="B241">
        <v>326859</v>
      </c>
      <c r="C241" s="26" t="s">
        <v>617</v>
      </c>
      <c r="D241" s="15">
        <v>233.56</v>
      </c>
      <c r="E241" t="s">
        <v>668</v>
      </c>
      <c r="F241" s="14" t="s">
        <v>670</v>
      </c>
      <c r="G241" s="17">
        <v>12</v>
      </c>
    </row>
    <row r="242" spans="1:7" ht="12.75" customHeight="1">
      <c r="A242" s="20">
        <v>758659103503</v>
      </c>
      <c r="B242">
        <v>326864</v>
      </c>
      <c r="C242" s="26" t="s">
        <v>616</v>
      </c>
      <c r="D242" s="15">
        <v>171.46</v>
      </c>
      <c r="E242" t="s">
        <v>668</v>
      </c>
      <c r="F242" s="14" t="s">
        <v>670</v>
      </c>
      <c r="G242" s="17">
        <v>10</v>
      </c>
    </row>
    <row r="243" spans="1:7" ht="12.75" customHeight="1">
      <c r="A243" s="20">
        <v>758659103510</v>
      </c>
      <c r="B243">
        <v>326865</v>
      </c>
      <c r="C243" s="26" t="s">
        <v>615</v>
      </c>
      <c r="D243" s="15">
        <v>411.97</v>
      </c>
      <c r="E243" t="s">
        <v>668</v>
      </c>
      <c r="F243" s="14" t="s">
        <v>670</v>
      </c>
      <c r="G243" s="17">
        <v>8</v>
      </c>
    </row>
    <row r="244" spans="1:8" ht="12.75" customHeight="1">
      <c r="A244" s="20">
        <v>758659103565</v>
      </c>
      <c r="B244">
        <v>326869</v>
      </c>
      <c r="C244" s="26" t="s">
        <v>614</v>
      </c>
      <c r="D244" s="15">
        <f>88.11+4</f>
        <v>92.11</v>
      </c>
      <c r="E244" t="s">
        <v>668</v>
      </c>
      <c r="F244" s="14" t="s">
        <v>670</v>
      </c>
      <c r="G244" s="17">
        <v>12</v>
      </c>
      <c r="H244" s="27" t="s">
        <v>675</v>
      </c>
    </row>
    <row r="245" spans="1:8" ht="12.75" customHeight="1">
      <c r="A245" s="20">
        <v>758659103619</v>
      </c>
      <c r="B245">
        <v>326873</v>
      </c>
      <c r="C245" s="26" t="s">
        <v>613</v>
      </c>
      <c r="D245" s="15">
        <f>220.78+4</f>
        <v>224.78</v>
      </c>
      <c r="E245" t="s">
        <v>668</v>
      </c>
      <c r="F245" s="14" t="s">
        <v>670</v>
      </c>
      <c r="G245" s="17">
        <v>10</v>
      </c>
      <c r="H245" s="27" t="s">
        <v>675</v>
      </c>
    </row>
    <row r="246" spans="1:7" ht="12.75" customHeight="1">
      <c r="A246" s="20">
        <v>758659103633</v>
      </c>
      <c r="B246">
        <v>326875</v>
      </c>
      <c r="C246" s="26" t="s">
        <v>612</v>
      </c>
      <c r="D246" s="15">
        <v>251.52</v>
      </c>
      <c r="E246" t="s">
        <v>668</v>
      </c>
      <c r="F246" s="14" t="s">
        <v>670</v>
      </c>
      <c r="G246" s="17">
        <v>8</v>
      </c>
    </row>
    <row r="247" spans="1:8" ht="12.75" customHeight="1">
      <c r="A247" s="20">
        <v>758659103688</v>
      </c>
      <c r="B247">
        <v>326878</v>
      </c>
      <c r="C247" s="26" t="s">
        <v>611</v>
      </c>
      <c r="D247" s="15">
        <f>267.93+4</f>
        <v>271.93</v>
      </c>
      <c r="E247" t="s">
        <v>668</v>
      </c>
      <c r="F247" s="14" t="s">
        <v>670</v>
      </c>
      <c r="G247" s="17">
        <v>8</v>
      </c>
      <c r="H247" s="27" t="s">
        <v>675</v>
      </c>
    </row>
    <row r="248" spans="1:8" ht="12.75" customHeight="1">
      <c r="A248" s="20">
        <v>758659103695</v>
      </c>
      <c r="B248">
        <v>326879</v>
      </c>
      <c r="C248" s="26" t="s">
        <v>610</v>
      </c>
      <c r="D248" s="15">
        <f>127.13+4</f>
        <v>131.13</v>
      </c>
      <c r="E248" t="s">
        <v>668</v>
      </c>
      <c r="F248" s="14" t="s">
        <v>670</v>
      </c>
      <c r="G248" s="17">
        <v>12</v>
      </c>
      <c r="H248" s="27" t="s">
        <v>675</v>
      </c>
    </row>
    <row r="249" spans="1:7" ht="12.75" customHeight="1">
      <c r="A249" s="20">
        <v>758659103725</v>
      </c>
      <c r="B249">
        <v>326882</v>
      </c>
      <c r="C249" s="26" t="s">
        <v>609</v>
      </c>
      <c r="D249" s="15">
        <v>127.13</v>
      </c>
      <c r="E249" t="s">
        <v>668</v>
      </c>
      <c r="F249" s="14" t="s">
        <v>670</v>
      </c>
      <c r="G249" s="17">
        <v>12</v>
      </c>
    </row>
    <row r="250" spans="1:7" ht="12.75" customHeight="1">
      <c r="A250" s="20">
        <v>758659103749</v>
      </c>
      <c r="B250">
        <v>326883</v>
      </c>
      <c r="C250" s="26" t="s">
        <v>608</v>
      </c>
      <c r="D250" s="15">
        <v>158.47</v>
      </c>
      <c r="E250" t="s">
        <v>668</v>
      </c>
      <c r="F250" s="14" t="s">
        <v>670</v>
      </c>
      <c r="G250" s="17">
        <v>12</v>
      </c>
    </row>
    <row r="251" spans="1:7" ht="12.75" customHeight="1">
      <c r="A251" s="20">
        <v>758659103756</v>
      </c>
      <c r="B251">
        <v>326884</v>
      </c>
      <c r="C251" s="26" t="s">
        <v>607</v>
      </c>
      <c r="D251" s="15">
        <v>220.78</v>
      </c>
      <c r="E251" t="s">
        <v>668</v>
      </c>
      <c r="F251" s="14" t="s">
        <v>670</v>
      </c>
      <c r="G251" s="17">
        <v>10</v>
      </c>
    </row>
    <row r="252" spans="1:8" ht="12.75" customHeight="1">
      <c r="A252" s="20">
        <v>758659103800</v>
      </c>
      <c r="B252">
        <v>327107</v>
      </c>
      <c r="C252" s="26" t="s">
        <v>606</v>
      </c>
      <c r="D252" s="15">
        <f>229.88+4</f>
        <v>233.88</v>
      </c>
      <c r="E252" t="s">
        <v>668</v>
      </c>
      <c r="F252" s="14" t="s">
        <v>670</v>
      </c>
      <c r="G252" s="17">
        <v>10</v>
      </c>
      <c r="H252" s="27" t="s">
        <v>675</v>
      </c>
    </row>
    <row r="253" spans="1:8" ht="12.75" customHeight="1">
      <c r="A253" s="20">
        <v>758659103961</v>
      </c>
      <c r="B253">
        <v>327146</v>
      </c>
      <c r="C253" s="26" t="s">
        <v>382</v>
      </c>
      <c r="D253" s="15">
        <f>237.7+4</f>
        <v>241.7</v>
      </c>
      <c r="E253" t="s">
        <v>668</v>
      </c>
      <c r="F253" s="14" t="s">
        <v>670</v>
      </c>
      <c r="G253" s="17">
        <v>8</v>
      </c>
      <c r="H253" s="27" t="s">
        <v>675</v>
      </c>
    </row>
    <row r="254" spans="1:8" ht="12.75" customHeight="1">
      <c r="A254" s="20">
        <v>758659103985</v>
      </c>
      <c r="B254">
        <v>327147</v>
      </c>
      <c r="C254" s="26" t="s">
        <v>383</v>
      </c>
      <c r="D254" s="15">
        <f>121.36+4</f>
        <v>125.36</v>
      </c>
      <c r="E254" t="s">
        <v>668</v>
      </c>
      <c r="F254" s="14" t="s">
        <v>670</v>
      </c>
      <c r="G254" s="17">
        <v>12</v>
      </c>
      <c r="H254" s="27" t="s">
        <v>675</v>
      </c>
    </row>
    <row r="255" spans="1:8" ht="12.75" customHeight="1">
      <c r="A255" s="20">
        <v>758659104135</v>
      </c>
      <c r="B255">
        <v>327160</v>
      </c>
      <c r="C255" s="26" t="s">
        <v>622</v>
      </c>
      <c r="D255" s="15">
        <f>264.66+4</f>
        <v>268.66</v>
      </c>
      <c r="E255" t="s">
        <v>668</v>
      </c>
      <c r="F255" s="14" t="s">
        <v>670</v>
      </c>
      <c r="G255" s="17">
        <v>8</v>
      </c>
      <c r="H255" s="27" t="s">
        <v>675</v>
      </c>
    </row>
    <row r="256" spans="1:8" ht="12.75" customHeight="1">
      <c r="A256" s="20">
        <v>758659104142</v>
      </c>
      <c r="B256">
        <v>327161</v>
      </c>
      <c r="C256" s="26" t="s">
        <v>621</v>
      </c>
      <c r="D256" s="15">
        <f>202.54+4</f>
        <v>206.54</v>
      </c>
      <c r="E256" t="s">
        <v>668</v>
      </c>
      <c r="F256" s="14" t="s">
        <v>670</v>
      </c>
      <c r="G256" s="17">
        <v>10</v>
      </c>
      <c r="H256" s="27" t="s">
        <v>675</v>
      </c>
    </row>
    <row r="257" spans="1:7" ht="12.75" customHeight="1">
      <c r="A257" s="20">
        <v>758659104272</v>
      </c>
      <c r="B257">
        <v>383833</v>
      </c>
      <c r="C257" s="26" t="s">
        <v>573</v>
      </c>
      <c r="D257" s="15">
        <v>122.81</v>
      </c>
      <c r="E257" t="s">
        <v>668</v>
      </c>
      <c r="F257" s="14" t="s">
        <v>670</v>
      </c>
      <c r="G257" s="17">
        <v>12</v>
      </c>
    </row>
    <row r="258" spans="1:7" ht="12.75" customHeight="1">
      <c r="A258" s="20">
        <v>758659104289</v>
      </c>
      <c r="B258">
        <v>383834</v>
      </c>
      <c r="C258" s="26" t="s">
        <v>561</v>
      </c>
      <c r="D258" s="15">
        <v>223.25</v>
      </c>
      <c r="E258" t="s">
        <v>668</v>
      </c>
      <c r="F258" s="14" t="s">
        <v>670</v>
      </c>
      <c r="G258" s="17">
        <v>8</v>
      </c>
    </row>
    <row r="259" spans="1:8" ht="12.75" customHeight="1">
      <c r="A259" s="20">
        <v>758659104326</v>
      </c>
      <c r="B259">
        <v>383838</v>
      </c>
      <c r="C259" s="26" t="s">
        <v>642</v>
      </c>
      <c r="D259" s="15">
        <f>524.29+4</f>
        <v>528.29</v>
      </c>
      <c r="E259" t="s">
        <v>668</v>
      </c>
      <c r="F259" s="14" t="s">
        <v>670</v>
      </c>
      <c r="G259" s="17">
        <v>8</v>
      </c>
      <c r="H259" s="27" t="s">
        <v>675</v>
      </c>
    </row>
    <row r="260" spans="1:7" ht="12.75" customHeight="1">
      <c r="A260" s="20">
        <v>758659375733</v>
      </c>
      <c r="B260">
        <v>384314</v>
      </c>
      <c r="C260" s="26" t="s">
        <v>641</v>
      </c>
      <c r="D260" s="15">
        <v>587.93</v>
      </c>
      <c r="E260" t="s">
        <v>668</v>
      </c>
      <c r="F260" s="14" t="s">
        <v>670</v>
      </c>
      <c r="G260" s="17">
        <v>5</v>
      </c>
    </row>
    <row r="261" spans="1:7" ht="12.75" customHeight="1">
      <c r="A261" s="20">
        <v>758659104647</v>
      </c>
      <c r="B261">
        <v>384315</v>
      </c>
      <c r="C261" s="26" t="s">
        <v>640</v>
      </c>
      <c r="D261" s="15">
        <v>440.24</v>
      </c>
      <c r="E261" t="s">
        <v>668</v>
      </c>
      <c r="F261" s="14" t="s">
        <v>670</v>
      </c>
      <c r="G261" s="17">
        <v>8</v>
      </c>
    </row>
    <row r="262" spans="1:8" ht="12.75" customHeight="1">
      <c r="A262" s="20">
        <v>758659104807</v>
      </c>
      <c r="B262">
        <v>384330</v>
      </c>
      <c r="C262" s="26" t="s">
        <v>639</v>
      </c>
      <c r="D262" s="15">
        <f>158.47+4</f>
        <v>162.47</v>
      </c>
      <c r="E262" t="s">
        <v>668</v>
      </c>
      <c r="F262" s="14" t="s">
        <v>670</v>
      </c>
      <c r="G262" s="17">
        <v>12</v>
      </c>
      <c r="H262" s="27" t="s">
        <v>675</v>
      </c>
    </row>
    <row r="263" spans="1:7" ht="12.75" customHeight="1">
      <c r="A263" s="20">
        <v>758659104821</v>
      </c>
      <c r="B263">
        <v>384332</v>
      </c>
      <c r="C263" s="26" t="s">
        <v>638</v>
      </c>
      <c r="D263" s="15">
        <v>149.76</v>
      </c>
      <c r="E263" t="s">
        <v>668</v>
      </c>
      <c r="F263" s="14" t="s">
        <v>670</v>
      </c>
      <c r="G263" s="17">
        <v>10</v>
      </c>
    </row>
    <row r="264" spans="1:7" ht="12.75" customHeight="1">
      <c r="A264" s="20">
        <v>758659104838</v>
      </c>
      <c r="B264">
        <v>384333</v>
      </c>
      <c r="C264" s="26" t="s">
        <v>637</v>
      </c>
      <c r="D264" s="15">
        <v>258.01</v>
      </c>
      <c r="E264" t="s">
        <v>668</v>
      </c>
      <c r="F264" s="14" t="s">
        <v>670</v>
      </c>
      <c r="G264" s="17">
        <v>8</v>
      </c>
    </row>
    <row r="265" spans="1:7" ht="12.75" customHeight="1">
      <c r="A265" s="20">
        <v>758659104845</v>
      </c>
      <c r="B265">
        <v>384334</v>
      </c>
      <c r="C265" s="26" t="s">
        <v>636</v>
      </c>
      <c r="D265" s="15">
        <v>276.77</v>
      </c>
      <c r="E265" t="s">
        <v>668</v>
      </c>
      <c r="F265" s="14" t="s">
        <v>670</v>
      </c>
      <c r="G265" s="17">
        <v>6</v>
      </c>
    </row>
    <row r="266" spans="1:7" ht="12.75" customHeight="1">
      <c r="A266" s="20">
        <v>758659104852</v>
      </c>
      <c r="B266">
        <v>384335</v>
      </c>
      <c r="C266" s="26" t="s">
        <v>635</v>
      </c>
      <c r="D266" s="15">
        <v>347.37</v>
      </c>
      <c r="E266" t="s">
        <v>668</v>
      </c>
      <c r="F266" s="14" t="s">
        <v>670</v>
      </c>
      <c r="G266" s="17">
        <v>5</v>
      </c>
    </row>
    <row r="267" spans="1:7" ht="12.75" customHeight="1">
      <c r="A267" s="20">
        <v>758659376297</v>
      </c>
      <c r="B267">
        <v>384336</v>
      </c>
      <c r="C267" s="26" t="s">
        <v>634</v>
      </c>
      <c r="D267" s="15">
        <v>323.04</v>
      </c>
      <c r="E267" t="s">
        <v>668</v>
      </c>
      <c r="F267" s="14" t="s">
        <v>670</v>
      </c>
      <c r="G267" s="17">
        <v>5</v>
      </c>
    </row>
    <row r="268" spans="1:7" ht="12.75" customHeight="1">
      <c r="A268" s="20">
        <v>758659376303</v>
      </c>
      <c r="B268">
        <v>384337</v>
      </c>
      <c r="C268" s="26" t="s">
        <v>633</v>
      </c>
      <c r="D268" s="15">
        <v>198.49</v>
      </c>
      <c r="E268" t="s">
        <v>668</v>
      </c>
      <c r="F268" s="14" t="s">
        <v>670</v>
      </c>
      <c r="G268" s="17">
        <v>10</v>
      </c>
    </row>
    <row r="269" spans="1:7" ht="12.75" customHeight="1">
      <c r="A269" s="20">
        <v>758659104869</v>
      </c>
      <c r="B269">
        <v>384338</v>
      </c>
      <c r="C269" s="26" t="s">
        <v>632</v>
      </c>
      <c r="D269" s="15">
        <v>311.69</v>
      </c>
      <c r="E269" t="s">
        <v>668</v>
      </c>
      <c r="F269" s="14" t="s">
        <v>670</v>
      </c>
      <c r="G269" s="17">
        <v>6</v>
      </c>
    </row>
    <row r="270" spans="1:7" ht="12.75" customHeight="1">
      <c r="A270" s="20">
        <v>758659104876</v>
      </c>
      <c r="B270">
        <v>384339</v>
      </c>
      <c r="C270" s="26" t="s">
        <v>631</v>
      </c>
      <c r="D270" s="15">
        <v>371.92</v>
      </c>
      <c r="E270" t="s">
        <v>668</v>
      </c>
      <c r="F270" s="14" t="s">
        <v>670</v>
      </c>
      <c r="G270" s="17">
        <v>6</v>
      </c>
    </row>
    <row r="271" spans="1:7" ht="12.75" customHeight="1">
      <c r="A271" s="20">
        <v>758659104883</v>
      </c>
      <c r="B271">
        <v>384340</v>
      </c>
      <c r="C271" s="26" t="s">
        <v>630</v>
      </c>
      <c r="D271" s="15">
        <v>499.7</v>
      </c>
      <c r="E271" t="s">
        <v>668</v>
      </c>
      <c r="F271" s="14" t="s">
        <v>670</v>
      </c>
      <c r="G271" s="17">
        <v>5</v>
      </c>
    </row>
    <row r="272" spans="1:7" ht="12.75" customHeight="1">
      <c r="A272" s="20">
        <v>758659104890</v>
      </c>
      <c r="B272">
        <v>384341</v>
      </c>
      <c r="C272" s="26" t="s">
        <v>629</v>
      </c>
      <c r="D272" s="15">
        <v>418.98</v>
      </c>
      <c r="E272" t="s">
        <v>668</v>
      </c>
      <c r="F272" s="14" t="s">
        <v>670</v>
      </c>
      <c r="G272" s="17">
        <v>5</v>
      </c>
    </row>
    <row r="273" spans="1:7" ht="12.75" customHeight="1">
      <c r="A273" s="20">
        <v>758659104913</v>
      </c>
      <c r="B273">
        <v>384342</v>
      </c>
      <c r="C273" s="26" t="s">
        <v>628</v>
      </c>
      <c r="D273" s="15">
        <v>188.2</v>
      </c>
      <c r="E273" t="s">
        <v>668</v>
      </c>
      <c r="F273" s="14" t="s">
        <v>670</v>
      </c>
      <c r="G273" s="17">
        <v>10</v>
      </c>
    </row>
    <row r="274" spans="1:7" ht="12.75" customHeight="1">
      <c r="A274" s="20">
        <v>758659104937</v>
      </c>
      <c r="B274">
        <v>384344</v>
      </c>
      <c r="C274" s="26" t="s">
        <v>627</v>
      </c>
      <c r="D274" s="15">
        <v>546.99</v>
      </c>
      <c r="E274" t="s">
        <v>668</v>
      </c>
      <c r="F274" s="14" t="s">
        <v>670</v>
      </c>
      <c r="G274" s="17">
        <v>5</v>
      </c>
    </row>
    <row r="275" spans="1:7" ht="12.75" customHeight="1">
      <c r="A275" s="20">
        <v>758659104951</v>
      </c>
      <c r="B275">
        <v>384346</v>
      </c>
      <c r="C275" s="26" t="s">
        <v>626</v>
      </c>
      <c r="D275" s="15">
        <v>587.27</v>
      </c>
      <c r="E275" t="s">
        <v>668</v>
      </c>
      <c r="F275" s="14" t="s">
        <v>670</v>
      </c>
      <c r="G275" s="17">
        <v>4</v>
      </c>
    </row>
    <row r="276" spans="1:8" ht="12.75" customHeight="1">
      <c r="A276" s="20">
        <v>758659376310</v>
      </c>
      <c r="B276">
        <v>384361</v>
      </c>
      <c r="C276" s="26" t="s">
        <v>625</v>
      </c>
      <c r="D276" s="15">
        <f>151.01+4</f>
        <v>155.01</v>
      </c>
      <c r="E276" t="s">
        <v>668</v>
      </c>
      <c r="F276" s="14" t="s">
        <v>670</v>
      </c>
      <c r="G276" s="17">
        <v>12</v>
      </c>
      <c r="H276" s="27" t="s">
        <v>675</v>
      </c>
    </row>
    <row r="277" spans="1:8" ht="12.75" customHeight="1">
      <c r="A277" s="20">
        <v>758659376327</v>
      </c>
      <c r="B277">
        <v>384365</v>
      </c>
      <c r="C277" s="26" t="s">
        <v>624</v>
      </c>
      <c r="D277" s="15">
        <f>130.77+4</f>
        <v>134.77</v>
      </c>
      <c r="E277" t="s">
        <v>668</v>
      </c>
      <c r="F277" s="14" t="s">
        <v>670</v>
      </c>
      <c r="G277" s="17">
        <v>12</v>
      </c>
      <c r="H277" s="27" t="s">
        <v>675</v>
      </c>
    </row>
    <row r="278" spans="1:8" ht="12.75" customHeight="1">
      <c r="A278" s="20">
        <v>758659376334</v>
      </c>
      <c r="B278">
        <v>384366</v>
      </c>
      <c r="C278" s="26" t="s">
        <v>623</v>
      </c>
      <c r="D278" s="15">
        <f>196.52+4</f>
        <v>200.52</v>
      </c>
      <c r="E278" t="s">
        <v>668</v>
      </c>
      <c r="F278" s="14" t="s">
        <v>670</v>
      </c>
      <c r="G278" s="17">
        <v>10</v>
      </c>
      <c r="H278" s="27" t="s">
        <v>675</v>
      </c>
    </row>
    <row r="279" spans="1:7" ht="12.75" customHeight="1">
      <c r="A279" s="20">
        <v>758659376341</v>
      </c>
      <c r="B279">
        <v>384383</v>
      </c>
      <c r="C279" s="26" t="s">
        <v>667</v>
      </c>
      <c r="D279" s="15">
        <v>286.99</v>
      </c>
      <c r="E279" t="s">
        <v>668</v>
      </c>
      <c r="F279" s="14" t="s">
        <v>670</v>
      </c>
      <c r="G279" s="17">
        <v>6</v>
      </c>
    </row>
    <row r="280" spans="1:7" ht="12.75" customHeight="1">
      <c r="A280" s="20">
        <v>758659376358</v>
      </c>
      <c r="B280">
        <v>384388</v>
      </c>
      <c r="C280" s="26" t="s">
        <v>666</v>
      </c>
      <c r="D280" s="15">
        <v>328.75</v>
      </c>
      <c r="E280" t="s">
        <v>668</v>
      </c>
      <c r="F280" s="14" t="s">
        <v>670</v>
      </c>
      <c r="G280" s="17">
        <v>6</v>
      </c>
    </row>
    <row r="281" spans="1:7" ht="12.75" customHeight="1">
      <c r="A281" s="20">
        <v>758659376365</v>
      </c>
      <c r="B281">
        <v>384391</v>
      </c>
      <c r="C281" s="26" t="s">
        <v>665</v>
      </c>
      <c r="D281" s="15">
        <v>289.13</v>
      </c>
      <c r="E281" t="s">
        <v>668</v>
      </c>
      <c r="F281" s="14" t="s">
        <v>670</v>
      </c>
      <c r="G281" s="17">
        <v>6</v>
      </c>
    </row>
    <row r="282" spans="1:7" ht="12.75" customHeight="1">
      <c r="A282" s="20">
        <v>758659376372</v>
      </c>
      <c r="B282">
        <v>384392</v>
      </c>
      <c r="C282" s="26" t="s">
        <v>664</v>
      </c>
      <c r="D282" s="15">
        <v>219.06</v>
      </c>
      <c r="E282" t="s">
        <v>668</v>
      </c>
      <c r="F282" s="14" t="s">
        <v>670</v>
      </c>
      <c r="G282" s="17">
        <v>8</v>
      </c>
    </row>
    <row r="283" spans="1:7" ht="12.75" customHeight="1">
      <c r="A283" s="20">
        <v>758659376389</v>
      </c>
      <c r="B283">
        <v>384393</v>
      </c>
      <c r="C283" s="26" t="s">
        <v>663</v>
      </c>
      <c r="D283" s="15">
        <v>145</v>
      </c>
      <c r="E283" t="s">
        <v>668</v>
      </c>
      <c r="F283" s="14" t="s">
        <v>670</v>
      </c>
      <c r="G283" s="17">
        <v>12</v>
      </c>
    </row>
    <row r="284" spans="1:8" ht="12.75" customHeight="1">
      <c r="A284" s="20">
        <v>758659376396</v>
      </c>
      <c r="B284">
        <v>384394</v>
      </c>
      <c r="C284" s="26" t="s">
        <v>662</v>
      </c>
      <c r="D284" s="15">
        <f>587.93+4</f>
        <v>591.93</v>
      </c>
      <c r="E284" t="s">
        <v>668</v>
      </c>
      <c r="F284" s="14" t="s">
        <v>670</v>
      </c>
      <c r="G284" s="17">
        <v>5</v>
      </c>
      <c r="H284" s="27" t="s">
        <v>675</v>
      </c>
    </row>
    <row r="285" spans="1:8" ht="12.75" customHeight="1">
      <c r="A285" s="20">
        <v>758659376402</v>
      </c>
      <c r="B285">
        <v>384395</v>
      </c>
      <c r="C285" s="26" t="s">
        <v>661</v>
      </c>
      <c r="D285" s="15">
        <f>507.23+4</f>
        <v>511.23</v>
      </c>
      <c r="E285" t="s">
        <v>668</v>
      </c>
      <c r="F285" s="14" t="s">
        <v>670</v>
      </c>
      <c r="G285" s="17">
        <v>5</v>
      </c>
      <c r="H285" s="27" t="s">
        <v>675</v>
      </c>
    </row>
    <row r="286" spans="1:7" ht="12.75" customHeight="1">
      <c r="A286" s="20">
        <v>758659376419</v>
      </c>
      <c r="B286">
        <v>384396</v>
      </c>
      <c r="C286" s="26" t="s">
        <v>660</v>
      </c>
      <c r="D286" s="15">
        <v>572.26</v>
      </c>
      <c r="E286" t="s">
        <v>668</v>
      </c>
      <c r="F286" s="14" t="s">
        <v>670</v>
      </c>
      <c r="G286" s="17">
        <v>4</v>
      </c>
    </row>
    <row r="287" spans="1:7" ht="12.75" customHeight="1">
      <c r="A287" s="20">
        <v>758659376426</v>
      </c>
      <c r="B287">
        <v>384397</v>
      </c>
      <c r="C287" s="26" t="s">
        <v>659</v>
      </c>
      <c r="D287" s="15">
        <v>781.15</v>
      </c>
      <c r="E287" t="s">
        <v>668</v>
      </c>
      <c r="F287" s="14" t="s">
        <v>670</v>
      </c>
      <c r="G287" s="17">
        <v>4</v>
      </c>
    </row>
    <row r="288" spans="1:7" ht="12.75" customHeight="1">
      <c r="A288" s="20">
        <v>758659376433</v>
      </c>
      <c r="B288">
        <v>384610</v>
      </c>
      <c r="C288" s="26" t="s">
        <v>658</v>
      </c>
      <c r="D288" s="15">
        <v>163.14</v>
      </c>
      <c r="E288" t="s">
        <v>668</v>
      </c>
      <c r="F288" s="14" t="s">
        <v>670</v>
      </c>
      <c r="G288" s="17">
        <v>12</v>
      </c>
    </row>
    <row r="289" spans="1:7" ht="12.75" customHeight="1">
      <c r="A289" s="20">
        <v>758659376440</v>
      </c>
      <c r="B289">
        <v>384626</v>
      </c>
      <c r="C289" s="26" t="s">
        <v>657</v>
      </c>
      <c r="D289" s="15">
        <v>513.89</v>
      </c>
      <c r="E289" t="s">
        <v>668</v>
      </c>
      <c r="F289" s="14" t="s">
        <v>670</v>
      </c>
      <c r="G289" s="17">
        <v>5</v>
      </c>
    </row>
    <row r="290" spans="1:7" ht="12.75" customHeight="1">
      <c r="A290" s="20">
        <v>758659376457</v>
      </c>
      <c r="B290">
        <v>384627</v>
      </c>
      <c r="C290" s="26" t="s">
        <v>656</v>
      </c>
      <c r="D290" s="15">
        <v>596.69</v>
      </c>
      <c r="E290" t="s">
        <v>668</v>
      </c>
      <c r="F290" s="14" t="s">
        <v>670</v>
      </c>
      <c r="G290" s="17">
        <v>5</v>
      </c>
    </row>
    <row r="291" spans="1:7" ht="12.75" customHeight="1">
      <c r="A291" s="20">
        <v>758659376464</v>
      </c>
      <c r="B291">
        <v>384652</v>
      </c>
      <c r="C291" s="26" t="s">
        <v>655</v>
      </c>
      <c r="D291" s="15">
        <v>239.79</v>
      </c>
      <c r="E291" t="s">
        <v>668</v>
      </c>
      <c r="F291" s="14" t="s">
        <v>670</v>
      </c>
      <c r="G291" s="17">
        <v>8</v>
      </c>
    </row>
    <row r="292" spans="1:7" ht="12.75" customHeight="1">
      <c r="A292" s="20">
        <v>758659376471</v>
      </c>
      <c r="B292">
        <v>384655</v>
      </c>
      <c r="C292" s="26" t="s">
        <v>654</v>
      </c>
      <c r="D292" s="15">
        <v>253.88</v>
      </c>
      <c r="E292" t="s">
        <v>668</v>
      </c>
      <c r="F292" s="14" t="s">
        <v>670</v>
      </c>
      <c r="G292" s="17">
        <v>8</v>
      </c>
    </row>
    <row r="293" spans="1:8" ht="12.75" customHeight="1">
      <c r="A293" s="20">
        <v>758659376488</v>
      </c>
      <c r="B293">
        <v>384656</v>
      </c>
      <c r="C293" s="26" t="s">
        <v>653</v>
      </c>
      <c r="D293" s="15">
        <f>596.69+4</f>
        <v>600.69</v>
      </c>
      <c r="E293" t="s">
        <v>668</v>
      </c>
      <c r="F293" s="14" t="s">
        <v>670</v>
      </c>
      <c r="G293" s="17">
        <v>5</v>
      </c>
      <c r="H293" s="27" t="s">
        <v>675</v>
      </c>
    </row>
    <row r="294" spans="1:7" ht="12.75" customHeight="1">
      <c r="A294" s="20">
        <v>758659376501</v>
      </c>
      <c r="B294">
        <v>384680</v>
      </c>
      <c r="C294" s="26" t="s">
        <v>652</v>
      </c>
      <c r="D294" s="15">
        <v>208.5</v>
      </c>
      <c r="E294" t="s">
        <v>668</v>
      </c>
      <c r="F294" s="14" t="s">
        <v>670</v>
      </c>
      <c r="G294" s="17">
        <v>8</v>
      </c>
    </row>
    <row r="295" spans="1:7" ht="12.75" customHeight="1">
      <c r="A295" s="20">
        <v>758659376518</v>
      </c>
      <c r="B295">
        <v>384681</v>
      </c>
      <c r="C295" s="26" t="s">
        <v>651</v>
      </c>
      <c r="D295" s="15">
        <v>139.22</v>
      </c>
      <c r="E295" t="s">
        <v>668</v>
      </c>
      <c r="F295" s="14" t="s">
        <v>670</v>
      </c>
      <c r="G295" s="17">
        <v>10</v>
      </c>
    </row>
    <row r="296" spans="1:7" ht="12.75" customHeight="1">
      <c r="A296" s="20">
        <v>758659376525</v>
      </c>
      <c r="B296">
        <v>384682</v>
      </c>
      <c r="C296" s="26" t="s">
        <v>650</v>
      </c>
      <c r="D296" s="15">
        <v>208.06</v>
      </c>
      <c r="E296" t="s">
        <v>668</v>
      </c>
      <c r="F296" s="14" t="s">
        <v>670</v>
      </c>
      <c r="G296" s="17">
        <v>10</v>
      </c>
    </row>
    <row r="297" spans="1:7" ht="12.75" customHeight="1">
      <c r="A297" s="20">
        <v>758659376532</v>
      </c>
      <c r="B297">
        <v>384683</v>
      </c>
      <c r="C297" s="26" t="s">
        <v>567</v>
      </c>
      <c r="D297" s="15">
        <v>342.55</v>
      </c>
      <c r="E297" t="s">
        <v>668</v>
      </c>
      <c r="F297" s="14" t="s">
        <v>670</v>
      </c>
      <c r="G297" s="17">
        <v>8</v>
      </c>
    </row>
    <row r="298" spans="1:7" ht="12.75" customHeight="1">
      <c r="A298" s="20">
        <v>758659376549</v>
      </c>
      <c r="B298">
        <v>384684</v>
      </c>
      <c r="C298" s="26" t="s">
        <v>568</v>
      </c>
      <c r="D298" s="15">
        <v>241.29</v>
      </c>
      <c r="E298" t="s">
        <v>668</v>
      </c>
      <c r="F298" s="14" t="s">
        <v>670</v>
      </c>
      <c r="G298" s="17">
        <v>8</v>
      </c>
    </row>
    <row r="299" spans="1:7" ht="12.75" customHeight="1">
      <c r="A299" s="20">
        <v>758659515344</v>
      </c>
      <c r="B299">
        <v>384685</v>
      </c>
      <c r="C299" s="26" t="s">
        <v>649</v>
      </c>
      <c r="D299" s="15">
        <v>191.96</v>
      </c>
      <c r="E299" t="s">
        <v>668</v>
      </c>
      <c r="F299" s="14" t="s">
        <v>670</v>
      </c>
      <c r="G299" s="17">
        <v>10</v>
      </c>
    </row>
    <row r="300" spans="1:7" ht="12.75" customHeight="1">
      <c r="A300" s="20">
        <v>758659515351</v>
      </c>
      <c r="B300">
        <v>384686</v>
      </c>
      <c r="C300" s="26" t="s">
        <v>648</v>
      </c>
      <c r="D300" s="15">
        <v>286.75</v>
      </c>
      <c r="E300" t="s">
        <v>668</v>
      </c>
      <c r="F300" s="14" t="s">
        <v>670</v>
      </c>
      <c r="G300" s="17">
        <v>8</v>
      </c>
    </row>
    <row r="301" spans="1:7" ht="12.75" customHeight="1">
      <c r="A301" s="20">
        <v>758659515368</v>
      </c>
      <c r="B301">
        <v>384687</v>
      </c>
      <c r="C301" s="26" t="s">
        <v>563</v>
      </c>
      <c r="D301" s="15">
        <v>478.64</v>
      </c>
      <c r="E301" t="s">
        <v>668</v>
      </c>
      <c r="F301" s="14" t="s">
        <v>670</v>
      </c>
      <c r="G301" s="17">
        <v>5</v>
      </c>
    </row>
    <row r="302" spans="1:7" ht="12.75" customHeight="1">
      <c r="A302" s="20">
        <v>758659376570</v>
      </c>
      <c r="B302">
        <v>384690</v>
      </c>
      <c r="C302" s="26" t="s">
        <v>647</v>
      </c>
      <c r="D302" s="15">
        <v>142.86</v>
      </c>
      <c r="E302" t="s">
        <v>668</v>
      </c>
      <c r="F302" s="14" t="s">
        <v>670</v>
      </c>
      <c r="G302" s="17">
        <v>12</v>
      </c>
    </row>
    <row r="303" spans="1:7" ht="12.75" customHeight="1">
      <c r="A303" s="20">
        <v>758659376587</v>
      </c>
      <c r="B303">
        <v>384691</v>
      </c>
      <c r="C303" s="26" t="s">
        <v>646</v>
      </c>
      <c r="D303" s="15">
        <v>270.43</v>
      </c>
      <c r="E303" t="s">
        <v>668</v>
      </c>
      <c r="F303" s="14" t="s">
        <v>670</v>
      </c>
      <c r="G303" s="17">
        <v>8</v>
      </c>
    </row>
    <row r="304" spans="1:7" ht="12.75" customHeight="1">
      <c r="A304" s="20">
        <v>758659376600</v>
      </c>
      <c r="B304">
        <v>384694</v>
      </c>
      <c r="C304" s="26" t="s">
        <v>645</v>
      </c>
      <c r="D304" s="15">
        <v>416.88</v>
      </c>
      <c r="E304" t="s">
        <v>668</v>
      </c>
      <c r="F304" s="14" t="s">
        <v>670</v>
      </c>
      <c r="G304" s="17">
        <v>6</v>
      </c>
    </row>
    <row r="305" spans="1:7" ht="12.75" customHeight="1">
      <c r="A305" s="20">
        <v>758659376617</v>
      </c>
      <c r="B305">
        <v>384695</v>
      </c>
      <c r="C305" s="26" t="s">
        <v>644</v>
      </c>
      <c r="D305" s="15">
        <v>555.63</v>
      </c>
      <c r="E305" t="s">
        <v>668</v>
      </c>
      <c r="F305" s="14" t="s">
        <v>670</v>
      </c>
      <c r="G305" s="17">
        <v>5</v>
      </c>
    </row>
    <row r="306" spans="1:8" ht="12.75" customHeight="1">
      <c r="A306" s="20">
        <v>758659376624</v>
      </c>
      <c r="B306">
        <v>384696</v>
      </c>
      <c r="C306" s="26" t="s">
        <v>643</v>
      </c>
      <c r="D306" s="15">
        <f>781.15+4</f>
        <v>785.15</v>
      </c>
      <c r="E306" t="s">
        <v>668</v>
      </c>
      <c r="F306" s="14" t="s">
        <v>670</v>
      </c>
      <c r="G306" s="17">
        <v>5</v>
      </c>
      <c r="H306" s="27" t="s">
        <v>675</v>
      </c>
    </row>
    <row r="307" spans="1:6" ht="12.75" customHeight="1">
      <c r="A307" s="20"/>
      <c r="B307"/>
      <c r="C307" s="26"/>
      <c r="D307" s="15"/>
      <c r="F307" s="14"/>
    </row>
    <row r="308" spans="1:6" ht="12.75" customHeight="1">
      <c r="A308" s="20"/>
      <c r="B308"/>
      <c r="D308" s="15"/>
      <c r="F308" s="14"/>
    </row>
    <row r="309" spans="1:6" ht="12.75" customHeight="1">
      <c r="A309" s="20"/>
      <c r="B309"/>
      <c r="D309" s="15"/>
      <c r="F309" s="14"/>
    </row>
    <row r="310" spans="1:6" ht="12.75" customHeight="1">
      <c r="A310" s="20"/>
      <c r="B310"/>
      <c r="D310" s="15"/>
      <c r="F310" s="14"/>
    </row>
    <row r="311" spans="1:6" ht="12.75" customHeight="1">
      <c r="A311" s="20"/>
      <c r="B311"/>
      <c r="D311" s="15"/>
      <c r="F311" s="14"/>
    </row>
    <row r="312" spans="1:6" ht="12.75" customHeight="1">
      <c r="A312" s="20"/>
      <c r="B312"/>
      <c r="D312" s="15"/>
      <c r="F312" s="14"/>
    </row>
    <row r="313" spans="1:6" ht="12.75" customHeight="1">
      <c r="A313" s="20"/>
      <c r="B313"/>
      <c r="D313" s="15"/>
      <c r="F313" s="14"/>
    </row>
    <row r="314" spans="1:6" ht="12.75" customHeight="1">
      <c r="A314" s="20"/>
      <c r="B314"/>
      <c r="D314" s="15"/>
      <c r="F314" s="14"/>
    </row>
    <row r="315" spans="1:6" ht="12.75" customHeight="1">
      <c r="A315" s="20"/>
      <c r="B315"/>
      <c r="D315" s="15"/>
      <c r="F315" s="14"/>
    </row>
    <row r="316" spans="1:6" ht="12.75" customHeight="1">
      <c r="A316" s="20"/>
      <c r="B316"/>
      <c r="D316" s="15"/>
      <c r="F316" s="14"/>
    </row>
    <row r="317" spans="1:6" ht="12.75" customHeight="1">
      <c r="A317" s="20"/>
      <c r="B317"/>
      <c r="D317" s="15"/>
      <c r="F317" s="14"/>
    </row>
    <row r="318" spans="1:6" ht="12.75" customHeight="1">
      <c r="A318" s="20"/>
      <c r="B318"/>
      <c r="D318" s="15"/>
      <c r="F318" s="14"/>
    </row>
    <row r="319" spans="1:6" ht="12.75">
      <c r="A319" s="20"/>
      <c r="B319"/>
      <c r="D319" s="15"/>
      <c r="F319" s="14"/>
    </row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</sheetData>
  <sheetProtection/>
  <printOptions/>
  <pageMargins left="0.7" right="0.7" top="0.75" bottom="0.75" header="0.3" footer="0.3"/>
  <pageSetup fitToHeight="7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5.57421875" style="0" bestFit="1" customWidth="1"/>
    <col min="3" max="3" width="26.7109375" style="0" bestFit="1" customWidth="1"/>
    <col min="4" max="5" width="9.00390625" style="0" bestFit="1" customWidth="1"/>
    <col min="6" max="6" width="6.57421875" style="0" bestFit="1" customWidth="1"/>
    <col min="7" max="7" width="4.8515625" style="0" bestFit="1" customWidth="1"/>
    <col min="8" max="8" width="2.00390625" style="0" bestFit="1" customWidth="1"/>
    <col min="9" max="9" width="3.57421875" style="0" bestFit="1" customWidth="1"/>
    <col min="10" max="20" width="1.57421875" style="0" bestFit="1" customWidth="1"/>
  </cols>
  <sheetData>
    <row r="1" spans="1:20" ht="12.75">
      <c r="A1">
        <v>4</v>
      </c>
      <c r="B1" t="s">
        <v>386</v>
      </c>
      <c r="C1" t="s">
        <v>2</v>
      </c>
      <c r="D1">
        <v>12319999</v>
      </c>
      <c r="E1" s="8" t="s">
        <v>1</v>
      </c>
      <c r="F1" s="7">
        <v>79.94</v>
      </c>
      <c r="G1" s="5" t="s">
        <v>389</v>
      </c>
      <c r="H1" s="5" t="s">
        <v>390</v>
      </c>
      <c r="I1" s="5" t="s">
        <v>388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</row>
    <row r="2" spans="1:20" ht="12.75">
      <c r="A2">
        <v>4</v>
      </c>
      <c r="B2" t="s">
        <v>386</v>
      </c>
      <c r="C2" t="s">
        <v>3</v>
      </c>
      <c r="D2">
        <v>12319999</v>
      </c>
      <c r="E2" s="8" t="s">
        <v>1</v>
      </c>
      <c r="F2" s="7">
        <v>79.94</v>
      </c>
      <c r="G2" s="5" t="s">
        <v>389</v>
      </c>
      <c r="H2" s="5" t="s">
        <v>390</v>
      </c>
      <c r="I2" s="5" t="s">
        <v>388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t="s">
        <v>0</v>
      </c>
      <c r="P2" t="s">
        <v>0</v>
      </c>
      <c r="Q2" t="s">
        <v>0</v>
      </c>
      <c r="R2" t="s">
        <v>0</v>
      </c>
      <c r="S2" t="s">
        <v>0</v>
      </c>
      <c r="T2" t="s">
        <v>0</v>
      </c>
    </row>
    <row r="3" spans="1:20" ht="12.75">
      <c r="A3">
        <v>4</v>
      </c>
      <c r="B3" t="s">
        <v>386</v>
      </c>
      <c r="C3" t="s">
        <v>4</v>
      </c>
      <c r="D3">
        <v>12319999</v>
      </c>
      <c r="E3" s="8" t="s">
        <v>1</v>
      </c>
      <c r="F3" s="7">
        <v>68.08</v>
      </c>
      <c r="G3" s="5" t="s">
        <v>389</v>
      </c>
      <c r="H3" s="5" t="s">
        <v>390</v>
      </c>
      <c r="I3" s="5" t="s">
        <v>388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0</v>
      </c>
    </row>
    <row r="4" spans="1:20" ht="12.75">
      <c r="A4">
        <v>4</v>
      </c>
      <c r="B4" t="s">
        <v>386</v>
      </c>
      <c r="C4" t="s">
        <v>5</v>
      </c>
      <c r="D4">
        <v>12319999</v>
      </c>
      <c r="E4" s="8" t="s">
        <v>1</v>
      </c>
      <c r="F4" s="7">
        <v>68.08</v>
      </c>
      <c r="G4" s="5" t="s">
        <v>389</v>
      </c>
      <c r="H4" s="5" t="s">
        <v>390</v>
      </c>
      <c r="I4" s="5" t="s">
        <v>388</v>
      </c>
      <c r="J4" t="s">
        <v>0</v>
      </c>
      <c r="K4" t="s">
        <v>0</v>
      </c>
      <c r="L4" t="s">
        <v>0</v>
      </c>
      <c r="M4" t="s">
        <v>0</v>
      </c>
      <c r="N4" t="s">
        <v>0</v>
      </c>
      <c r="O4" t="s">
        <v>0</v>
      </c>
      <c r="P4" t="s">
        <v>0</v>
      </c>
      <c r="Q4" t="s">
        <v>0</v>
      </c>
      <c r="R4" t="s">
        <v>0</v>
      </c>
      <c r="S4" t="s">
        <v>0</v>
      </c>
      <c r="T4" t="s">
        <v>0</v>
      </c>
    </row>
    <row r="5" spans="1:20" ht="12.75">
      <c r="A5">
        <v>4</v>
      </c>
      <c r="B5" t="s">
        <v>386</v>
      </c>
      <c r="C5" t="s">
        <v>6</v>
      </c>
      <c r="D5">
        <v>12319999</v>
      </c>
      <c r="E5" s="8" t="s">
        <v>1</v>
      </c>
      <c r="F5" s="7">
        <v>119.89</v>
      </c>
      <c r="G5" s="5" t="s">
        <v>389</v>
      </c>
      <c r="H5" s="5" t="s">
        <v>390</v>
      </c>
      <c r="I5" s="5" t="s">
        <v>388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  <c r="Q5" t="s">
        <v>0</v>
      </c>
      <c r="R5" t="s">
        <v>0</v>
      </c>
      <c r="S5" t="s">
        <v>0</v>
      </c>
      <c r="T5" t="s">
        <v>0</v>
      </c>
    </row>
    <row r="6" spans="1:20" ht="12.75">
      <c r="A6">
        <v>4</v>
      </c>
      <c r="B6" t="s">
        <v>386</v>
      </c>
      <c r="C6" t="s">
        <v>7</v>
      </c>
      <c r="D6">
        <v>12319999</v>
      </c>
      <c r="E6" s="8" t="s">
        <v>1</v>
      </c>
      <c r="F6" s="7">
        <v>119.89</v>
      </c>
      <c r="G6" s="5" t="s">
        <v>389</v>
      </c>
      <c r="H6" s="5" t="s">
        <v>390</v>
      </c>
      <c r="I6" s="5" t="s">
        <v>388</v>
      </c>
      <c r="J6" t="s">
        <v>0</v>
      </c>
      <c r="K6" t="s">
        <v>0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 t="s">
        <v>0</v>
      </c>
    </row>
    <row r="7" spans="1:20" ht="12.75">
      <c r="A7">
        <v>4</v>
      </c>
      <c r="B7" t="s">
        <v>386</v>
      </c>
      <c r="C7" t="s">
        <v>8</v>
      </c>
      <c r="D7">
        <v>12319999</v>
      </c>
      <c r="E7" s="8" t="s">
        <v>1</v>
      </c>
      <c r="F7" s="7">
        <v>49.08</v>
      </c>
      <c r="G7" s="5" t="s">
        <v>389</v>
      </c>
      <c r="H7" s="5" t="s">
        <v>390</v>
      </c>
      <c r="I7" s="5" t="s">
        <v>388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</row>
    <row r="8" spans="1:20" ht="12.75">
      <c r="A8">
        <v>4</v>
      </c>
      <c r="B8" t="s">
        <v>386</v>
      </c>
      <c r="C8" t="s">
        <v>9</v>
      </c>
      <c r="D8">
        <v>12319999</v>
      </c>
      <c r="E8" s="8" t="s">
        <v>1</v>
      </c>
      <c r="F8" s="7">
        <v>49.08</v>
      </c>
      <c r="G8" s="5" t="s">
        <v>389</v>
      </c>
      <c r="H8" s="5" t="s">
        <v>390</v>
      </c>
      <c r="I8" s="5" t="s">
        <v>388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</row>
    <row r="9" spans="1:20" ht="12.75">
      <c r="A9">
        <v>4</v>
      </c>
      <c r="B9" t="s">
        <v>386</v>
      </c>
      <c r="C9" t="s">
        <v>10</v>
      </c>
      <c r="D9">
        <v>12319999</v>
      </c>
      <c r="E9" s="8" t="s">
        <v>1</v>
      </c>
      <c r="F9" s="7">
        <v>70.08</v>
      </c>
      <c r="G9" s="5" t="s">
        <v>389</v>
      </c>
      <c r="H9" s="5" t="s">
        <v>390</v>
      </c>
      <c r="I9" s="5" t="s">
        <v>388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</row>
    <row r="10" spans="1:20" ht="12.75">
      <c r="A10">
        <v>4</v>
      </c>
      <c r="B10" t="s">
        <v>386</v>
      </c>
      <c r="C10" t="s">
        <v>11</v>
      </c>
      <c r="D10">
        <v>12319999</v>
      </c>
      <c r="E10" s="8" t="s">
        <v>1</v>
      </c>
      <c r="F10" s="7">
        <v>70.08</v>
      </c>
      <c r="G10" s="5" t="s">
        <v>389</v>
      </c>
      <c r="H10" s="5" t="s">
        <v>390</v>
      </c>
      <c r="I10" s="5" t="s">
        <v>388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</row>
    <row r="11" spans="1:20" ht="12.75">
      <c r="A11">
        <v>4</v>
      </c>
      <c r="B11" t="s">
        <v>386</v>
      </c>
      <c r="C11" t="s">
        <v>12</v>
      </c>
      <c r="D11">
        <v>12319999</v>
      </c>
      <c r="E11" s="8" t="s">
        <v>1</v>
      </c>
      <c r="F11" s="7">
        <v>80.8</v>
      </c>
      <c r="G11" s="5" t="s">
        <v>389</v>
      </c>
      <c r="H11" s="5" t="s">
        <v>390</v>
      </c>
      <c r="I11" s="5" t="s">
        <v>388</v>
      </c>
      <c r="J11" t="s">
        <v>0</v>
      </c>
      <c r="K11" t="s">
        <v>0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0</v>
      </c>
    </row>
    <row r="12" spans="1:20" ht="12.75">
      <c r="A12">
        <v>4</v>
      </c>
      <c r="B12" t="s">
        <v>386</v>
      </c>
      <c r="C12" t="s">
        <v>13</v>
      </c>
      <c r="D12">
        <v>12319999</v>
      </c>
      <c r="E12" s="8" t="s">
        <v>1</v>
      </c>
      <c r="F12" s="7">
        <v>80.8</v>
      </c>
      <c r="G12" s="5" t="s">
        <v>389</v>
      </c>
      <c r="H12" s="5" t="s">
        <v>390</v>
      </c>
      <c r="I12" s="5" t="s">
        <v>388</v>
      </c>
      <c r="J12" t="s">
        <v>0</v>
      </c>
      <c r="K12" t="s">
        <v>0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0</v>
      </c>
    </row>
    <row r="13" spans="1:20" ht="12.75">
      <c r="A13">
        <v>4</v>
      </c>
      <c r="B13" t="s">
        <v>386</v>
      </c>
      <c r="C13" t="s">
        <v>14</v>
      </c>
      <c r="D13">
        <v>12319999</v>
      </c>
      <c r="E13" s="8" t="s">
        <v>1</v>
      </c>
      <c r="F13" s="7">
        <v>93.29</v>
      </c>
      <c r="G13" s="5" t="s">
        <v>389</v>
      </c>
      <c r="H13" s="5" t="s">
        <v>390</v>
      </c>
      <c r="I13" s="5" t="s">
        <v>388</v>
      </c>
      <c r="J13" t="s">
        <v>0</v>
      </c>
      <c r="K13" t="s">
        <v>0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0</v>
      </c>
    </row>
    <row r="14" spans="1:20" ht="12.75">
      <c r="A14">
        <v>4</v>
      </c>
      <c r="B14" t="s">
        <v>386</v>
      </c>
      <c r="C14" t="s">
        <v>15</v>
      </c>
      <c r="D14">
        <v>12319999</v>
      </c>
      <c r="E14" s="8" t="s">
        <v>1</v>
      </c>
      <c r="F14" s="7">
        <v>93.29</v>
      </c>
      <c r="G14" s="5" t="s">
        <v>389</v>
      </c>
      <c r="H14" s="5" t="s">
        <v>390</v>
      </c>
      <c r="I14" s="5" t="s">
        <v>388</v>
      </c>
      <c r="J14" t="s">
        <v>0</v>
      </c>
      <c r="K14" t="s">
        <v>0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0</v>
      </c>
    </row>
    <row r="15" spans="1:20" ht="12.75">
      <c r="A15">
        <v>4</v>
      </c>
      <c r="B15" t="s">
        <v>386</v>
      </c>
      <c r="C15" t="s">
        <v>16</v>
      </c>
      <c r="D15">
        <v>12319999</v>
      </c>
      <c r="E15" s="8" t="s">
        <v>1</v>
      </c>
      <c r="F15" s="7">
        <v>124.91</v>
      </c>
      <c r="G15" s="5" t="s">
        <v>389</v>
      </c>
      <c r="H15" s="5" t="s">
        <v>390</v>
      </c>
      <c r="I15" s="5" t="s">
        <v>388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0</v>
      </c>
    </row>
    <row r="16" spans="1:20" ht="12.75">
      <c r="A16">
        <v>4</v>
      </c>
      <c r="B16" t="s">
        <v>386</v>
      </c>
      <c r="C16" t="s">
        <v>17</v>
      </c>
      <c r="D16">
        <v>12319999</v>
      </c>
      <c r="E16" s="8" t="s">
        <v>1</v>
      </c>
      <c r="F16" s="7">
        <v>124.91</v>
      </c>
      <c r="G16" s="5" t="s">
        <v>389</v>
      </c>
      <c r="H16" s="5" t="s">
        <v>390</v>
      </c>
      <c r="I16" s="5" t="s">
        <v>388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0</v>
      </c>
    </row>
    <row r="17" spans="1:20" ht="12.75">
      <c r="A17">
        <v>4</v>
      </c>
      <c r="B17" t="s">
        <v>386</v>
      </c>
      <c r="C17" t="s">
        <v>18</v>
      </c>
      <c r="D17">
        <v>12319999</v>
      </c>
      <c r="E17" s="8" t="s">
        <v>1</v>
      </c>
      <c r="F17" s="7">
        <v>122.3</v>
      </c>
      <c r="G17" s="5" t="s">
        <v>389</v>
      </c>
      <c r="H17" s="5" t="s">
        <v>390</v>
      </c>
      <c r="I17" s="5" t="s">
        <v>388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0</v>
      </c>
    </row>
    <row r="18" spans="1:20" ht="12.75">
      <c r="A18">
        <v>4</v>
      </c>
      <c r="B18" t="s">
        <v>386</v>
      </c>
      <c r="C18" t="s">
        <v>19</v>
      </c>
      <c r="D18">
        <v>12319999</v>
      </c>
      <c r="E18" s="8" t="s">
        <v>1</v>
      </c>
      <c r="F18" s="7">
        <v>122.3</v>
      </c>
      <c r="G18" s="5" t="s">
        <v>389</v>
      </c>
      <c r="H18" s="5" t="s">
        <v>390</v>
      </c>
      <c r="I18" s="5" t="s">
        <v>388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0</v>
      </c>
    </row>
    <row r="19" spans="1:20" ht="12.75">
      <c r="A19">
        <v>4</v>
      </c>
      <c r="B19" t="s">
        <v>386</v>
      </c>
      <c r="C19" t="s">
        <v>20</v>
      </c>
      <c r="D19">
        <v>12319999</v>
      </c>
      <c r="E19" s="8" t="s">
        <v>1</v>
      </c>
      <c r="F19" s="7">
        <v>53.24</v>
      </c>
      <c r="G19" s="5" t="s">
        <v>389</v>
      </c>
      <c r="H19" s="5" t="s">
        <v>390</v>
      </c>
      <c r="I19" s="5" t="s">
        <v>388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0</v>
      </c>
    </row>
    <row r="20" spans="1:20" ht="12.75">
      <c r="A20">
        <v>4</v>
      </c>
      <c r="B20" t="s">
        <v>386</v>
      </c>
      <c r="C20" t="s">
        <v>21</v>
      </c>
      <c r="D20">
        <v>12319999</v>
      </c>
      <c r="E20" s="8" t="s">
        <v>1</v>
      </c>
      <c r="F20" s="7">
        <v>53.24</v>
      </c>
      <c r="G20" s="5" t="s">
        <v>389</v>
      </c>
      <c r="H20" s="5" t="s">
        <v>390</v>
      </c>
      <c r="I20" s="5" t="s">
        <v>388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0</v>
      </c>
    </row>
    <row r="21" spans="1:20" ht="12.75">
      <c r="A21">
        <v>4</v>
      </c>
      <c r="B21" t="s">
        <v>386</v>
      </c>
      <c r="C21" t="s">
        <v>22</v>
      </c>
      <c r="D21">
        <v>12319999</v>
      </c>
      <c r="E21" s="8" t="s">
        <v>1</v>
      </c>
      <c r="F21" s="7">
        <v>73.95</v>
      </c>
      <c r="G21" s="5" t="s">
        <v>389</v>
      </c>
      <c r="H21" s="5" t="s">
        <v>390</v>
      </c>
      <c r="I21" s="5" t="s">
        <v>388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0</v>
      </c>
    </row>
    <row r="22" spans="1:20" ht="12.75">
      <c r="A22">
        <v>4</v>
      </c>
      <c r="B22" t="s">
        <v>386</v>
      </c>
      <c r="C22" t="s">
        <v>23</v>
      </c>
      <c r="D22">
        <v>12319999</v>
      </c>
      <c r="E22" s="8" t="s">
        <v>1</v>
      </c>
      <c r="F22" s="7">
        <v>73.95</v>
      </c>
      <c r="G22" s="5" t="s">
        <v>389</v>
      </c>
      <c r="H22" s="5" t="s">
        <v>390</v>
      </c>
      <c r="I22" s="5" t="s">
        <v>388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0</v>
      </c>
    </row>
    <row r="23" spans="1:20" ht="12.75">
      <c r="A23">
        <v>4</v>
      </c>
      <c r="B23" t="s">
        <v>386</v>
      </c>
      <c r="C23" t="s">
        <v>24</v>
      </c>
      <c r="D23">
        <v>12319999</v>
      </c>
      <c r="E23" s="8" t="s">
        <v>1</v>
      </c>
      <c r="F23" s="7">
        <v>83.67</v>
      </c>
      <c r="G23" s="5" t="s">
        <v>389</v>
      </c>
      <c r="H23" s="5" t="s">
        <v>390</v>
      </c>
      <c r="I23" s="5" t="s">
        <v>388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0</v>
      </c>
    </row>
    <row r="24" spans="1:20" ht="12.75">
      <c r="A24">
        <v>4</v>
      </c>
      <c r="B24" t="s">
        <v>386</v>
      </c>
      <c r="C24" t="s">
        <v>25</v>
      </c>
      <c r="D24">
        <v>12319999</v>
      </c>
      <c r="E24" s="8" t="s">
        <v>1</v>
      </c>
      <c r="F24" s="7">
        <v>83.67</v>
      </c>
      <c r="G24" s="5" t="s">
        <v>389</v>
      </c>
      <c r="H24" s="5" t="s">
        <v>390</v>
      </c>
      <c r="I24" s="5" t="s">
        <v>388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0</v>
      </c>
    </row>
    <row r="25" spans="1:20" ht="12.75">
      <c r="A25">
        <v>4</v>
      </c>
      <c r="B25" t="s">
        <v>386</v>
      </c>
      <c r="C25" t="s">
        <v>26</v>
      </c>
      <c r="D25">
        <v>12319999</v>
      </c>
      <c r="E25" s="8" t="s">
        <v>1</v>
      </c>
      <c r="F25" s="7">
        <v>112.79</v>
      </c>
      <c r="G25" s="5" t="s">
        <v>389</v>
      </c>
      <c r="H25" s="5" t="s">
        <v>390</v>
      </c>
      <c r="I25" s="5" t="s">
        <v>388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0</v>
      </c>
    </row>
    <row r="26" spans="1:20" ht="12.75">
      <c r="A26">
        <v>4</v>
      </c>
      <c r="B26" t="s">
        <v>386</v>
      </c>
      <c r="C26" t="s">
        <v>27</v>
      </c>
      <c r="D26">
        <v>12319999</v>
      </c>
      <c r="E26" s="8" t="s">
        <v>1</v>
      </c>
      <c r="F26" s="7">
        <v>112.79</v>
      </c>
      <c r="G26" s="5" t="s">
        <v>389</v>
      </c>
      <c r="H26" s="5" t="s">
        <v>390</v>
      </c>
      <c r="I26" s="5" t="s">
        <v>388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0</v>
      </c>
    </row>
    <row r="27" spans="1:20" ht="12.75">
      <c r="A27">
        <v>4</v>
      </c>
      <c r="B27" t="s">
        <v>386</v>
      </c>
      <c r="C27" t="s">
        <v>28</v>
      </c>
      <c r="D27">
        <v>12319999</v>
      </c>
      <c r="E27" s="8" t="s">
        <v>1</v>
      </c>
      <c r="F27" s="7">
        <v>63.03</v>
      </c>
      <c r="G27" s="5" t="s">
        <v>389</v>
      </c>
      <c r="H27" s="5" t="s">
        <v>390</v>
      </c>
      <c r="I27" s="5" t="s">
        <v>388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0</v>
      </c>
    </row>
    <row r="28" spans="1:20" ht="12.75">
      <c r="A28">
        <v>4</v>
      </c>
      <c r="B28" t="s">
        <v>386</v>
      </c>
      <c r="C28" t="s">
        <v>29</v>
      </c>
      <c r="D28">
        <v>12319999</v>
      </c>
      <c r="E28" s="8" t="s">
        <v>1</v>
      </c>
      <c r="F28" s="7">
        <v>63.03</v>
      </c>
      <c r="G28" s="5" t="s">
        <v>389</v>
      </c>
      <c r="H28" s="5" t="s">
        <v>390</v>
      </c>
      <c r="I28" s="5" t="s">
        <v>388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0</v>
      </c>
    </row>
    <row r="29" spans="1:20" ht="12.75">
      <c r="A29">
        <v>4</v>
      </c>
      <c r="B29" t="s">
        <v>386</v>
      </c>
      <c r="C29" t="s">
        <v>30</v>
      </c>
      <c r="D29">
        <v>12319999</v>
      </c>
      <c r="E29" s="8" t="s">
        <v>1</v>
      </c>
      <c r="F29" s="7">
        <v>72.04</v>
      </c>
      <c r="G29" s="5" t="s">
        <v>389</v>
      </c>
      <c r="H29" s="5" t="s">
        <v>390</v>
      </c>
      <c r="I29" s="5" t="s">
        <v>388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0</v>
      </c>
    </row>
    <row r="30" spans="1:20" ht="12.75">
      <c r="A30">
        <v>4</v>
      </c>
      <c r="B30" t="s">
        <v>386</v>
      </c>
      <c r="C30" t="s">
        <v>31</v>
      </c>
      <c r="D30">
        <v>12319999</v>
      </c>
      <c r="E30" s="8" t="s">
        <v>1</v>
      </c>
      <c r="F30" s="7">
        <v>72.04</v>
      </c>
      <c r="G30" s="5" t="s">
        <v>389</v>
      </c>
      <c r="H30" s="5" t="s">
        <v>390</v>
      </c>
      <c r="I30" s="5" t="s">
        <v>388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0</v>
      </c>
    </row>
    <row r="31" spans="1:20" ht="12.75">
      <c r="A31">
        <v>4</v>
      </c>
      <c r="B31" t="s">
        <v>386</v>
      </c>
      <c r="C31" t="s">
        <v>32</v>
      </c>
      <c r="D31">
        <v>12319999</v>
      </c>
      <c r="E31" s="8" t="s">
        <v>1</v>
      </c>
      <c r="F31" s="7">
        <v>82.56</v>
      </c>
      <c r="G31" s="5" t="s">
        <v>389</v>
      </c>
      <c r="H31" s="5" t="s">
        <v>390</v>
      </c>
      <c r="I31" s="5" t="s">
        <v>388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0</v>
      </c>
    </row>
    <row r="32" spans="1:20" ht="12.75">
      <c r="A32">
        <v>4</v>
      </c>
      <c r="B32" t="s">
        <v>386</v>
      </c>
      <c r="C32" t="s">
        <v>33</v>
      </c>
      <c r="D32">
        <v>12319999</v>
      </c>
      <c r="E32" s="8" t="s">
        <v>1</v>
      </c>
      <c r="F32" s="7">
        <v>82.56</v>
      </c>
      <c r="G32" s="5" t="s">
        <v>389</v>
      </c>
      <c r="H32" s="5" t="s">
        <v>390</v>
      </c>
      <c r="I32" s="5" t="s">
        <v>388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0</v>
      </c>
    </row>
    <row r="33" spans="1:20" ht="12.75">
      <c r="A33">
        <v>4</v>
      </c>
      <c r="B33" t="s">
        <v>386</v>
      </c>
      <c r="C33" t="s">
        <v>34</v>
      </c>
      <c r="D33">
        <v>12319999</v>
      </c>
      <c r="E33" s="8" t="s">
        <v>1</v>
      </c>
      <c r="F33" s="7">
        <v>92.93</v>
      </c>
      <c r="G33" s="5" t="s">
        <v>389</v>
      </c>
      <c r="H33" s="5" t="s">
        <v>390</v>
      </c>
      <c r="I33" s="5" t="s">
        <v>388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0</v>
      </c>
    </row>
    <row r="34" spans="1:20" ht="12.75">
      <c r="A34">
        <v>4</v>
      </c>
      <c r="B34" t="s">
        <v>386</v>
      </c>
      <c r="C34" t="s">
        <v>35</v>
      </c>
      <c r="D34">
        <v>12319999</v>
      </c>
      <c r="E34" s="8" t="s">
        <v>1</v>
      </c>
      <c r="F34" s="7">
        <v>92.93</v>
      </c>
      <c r="G34" s="5" t="s">
        <v>389</v>
      </c>
      <c r="H34" s="5" t="s">
        <v>390</v>
      </c>
      <c r="I34" s="5" t="s">
        <v>388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</row>
    <row r="35" spans="1:20" ht="12.75">
      <c r="A35">
        <v>4</v>
      </c>
      <c r="B35" t="s">
        <v>386</v>
      </c>
      <c r="C35" t="s">
        <v>36</v>
      </c>
      <c r="D35">
        <v>12319999</v>
      </c>
      <c r="E35" s="8" t="s">
        <v>1</v>
      </c>
      <c r="F35" s="7">
        <v>109.24</v>
      </c>
      <c r="G35" s="5" t="s">
        <v>389</v>
      </c>
      <c r="H35" s="5" t="s">
        <v>390</v>
      </c>
      <c r="I35" s="5" t="s">
        <v>388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</row>
    <row r="36" spans="1:20" ht="12.75">
      <c r="A36">
        <v>4</v>
      </c>
      <c r="B36" t="s">
        <v>386</v>
      </c>
      <c r="C36" t="s">
        <v>37</v>
      </c>
      <c r="D36">
        <v>12319999</v>
      </c>
      <c r="E36" s="8" t="s">
        <v>1</v>
      </c>
      <c r="F36" s="7">
        <v>109.24</v>
      </c>
      <c r="G36" s="5" t="s">
        <v>389</v>
      </c>
      <c r="H36" s="5" t="s">
        <v>390</v>
      </c>
      <c r="I36" s="5" t="s">
        <v>388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</row>
    <row r="37" spans="1:20" ht="12.75">
      <c r="A37">
        <v>4</v>
      </c>
      <c r="B37" t="s">
        <v>386</v>
      </c>
      <c r="C37" t="s">
        <v>38</v>
      </c>
      <c r="D37">
        <v>12319999</v>
      </c>
      <c r="E37" s="8" t="s">
        <v>1</v>
      </c>
      <c r="F37" s="7">
        <v>64.28</v>
      </c>
      <c r="G37" s="5" t="s">
        <v>389</v>
      </c>
      <c r="H37" s="5" t="s">
        <v>390</v>
      </c>
      <c r="I37" s="5" t="s">
        <v>388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</row>
    <row r="38" spans="1:20" ht="12.75">
      <c r="A38">
        <v>4</v>
      </c>
      <c r="B38" t="s">
        <v>386</v>
      </c>
      <c r="C38" t="s">
        <v>39</v>
      </c>
      <c r="D38">
        <v>12319999</v>
      </c>
      <c r="E38" s="8" t="s">
        <v>1</v>
      </c>
      <c r="F38" s="7">
        <v>64.28</v>
      </c>
      <c r="G38" s="5" t="s">
        <v>389</v>
      </c>
      <c r="H38" s="5" t="s">
        <v>390</v>
      </c>
      <c r="I38" s="5" t="s">
        <v>388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</row>
    <row r="39" spans="1:20" ht="12.75">
      <c r="A39">
        <v>4</v>
      </c>
      <c r="B39" t="s">
        <v>386</v>
      </c>
      <c r="C39" t="s">
        <v>40</v>
      </c>
      <c r="D39">
        <v>12319999</v>
      </c>
      <c r="E39" s="8" t="s">
        <v>1</v>
      </c>
      <c r="F39" s="7">
        <v>74.77</v>
      </c>
      <c r="G39" s="5" t="s">
        <v>389</v>
      </c>
      <c r="H39" s="5" t="s">
        <v>390</v>
      </c>
      <c r="I39" s="5" t="s">
        <v>388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</row>
    <row r="40" spans="1:20" ht="12.75">
      <c r="A40">
        <v>4</v>
      </c>
      <c r="B40" t="s">
        <v>386</v>
      </c>
      <c r="C40" t="s">
        <v>41</v>
      </c>
      <c r="D40">
        <v>12319999</v>
      </c>
      <c r="E40" s="8" t="s">
        <v>1</v>
      </c>
      <c r="F40" s="7">
        <v>74.77</v>
      </c>
      <c r="G40" s="5" t="s">
        <v>389</v>
      </c>
      <c r="H40" s="5" t="s">
        <v>390</v>
      </c>
      <c r="I40" s="5" t="s">
        <v>388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</row>
    <row r="41" spans="1:20" ht="12.75">
      <c r="A41">
        <v>4</v>
      </c>
      <c r="B41" t="s">
        <v>386</v>
      </c>
      <c r="C41" t="s">
        <v>42</v>
      </c>
      <c r="D41">
        <v>12319999</v>
      </c>
      <c r="E41" s="8" t="s">
        <v>1</v>
      </c>
      <c r="F41" s="7">
        <v>84.8</v>
      </c>
      <c r="G41" s="5" t="s">
        <v>389</v>
      </c>
      <c r="H41" s="5" t="s">
        <v>390</v>
      </c>
      <c r="I41" s="5" t="s">
        <v>388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</row>
    <row r="42" spans="1:20" ht="12.75">
      <c r="A42">
        <v>4</v>
      </c>
      <c r="B42" t="s">
        <v>386</v>
      </c>
      <c r="C42" t="s">
        <v>43</v>
      </c>
      <c r="D42">
        <v>12319999</v>
      </c>
      <c r="E42" s="8" t="s">
        <v>1</v>
      </c>
      <c r="F42" s="7">
        <v>84.8</v>
      </c>
      <c r="G42" s="5" t="s">
        <v>389</v>
      </c>
      <c r="H42" s="5" t="s">
        <v>390</v>
      </c>
      <c r="I42" s="5" t="s">
        <v>388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</row>
    <row r="43" spans="1:20" ht="12.75">
      <c r="A43">
        <v>4</v>
      </c>
      <c r="B43" t="s">
        <v>386</v>
      </c>
      <c r="C43" t="s">
        <v>44</v>
      </c>
      <c r="D43">
        <v>12319999</v>
      </c>
      <c r="E43" s="8" t="s">
        <v>1</v>
      </c>
      <c r="F43" s="7">
        <v>113.88</v>
      </c>
      <c r="G43" s="5" t="s">
        <v>389</v>
      </c>
      <c r="H43" s="5" t="s">
        <v>390</v>
      </c>
      <c r="I43" s="5" t="s">
        <v>388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</row>
    <row r="44" spans="1:20" ht="12.75">
      <c r="A44">
        <v>4</v>
      </c>
      <c r="B44" t="s">
        <v>386</v>
      </c>
      <c r="C44" t="s">
        <v>45</v>
      </c>
      <c r="D44">
        <v>12319999</v>
      </c>
      <c r="E44" s="8" t="s">
        <v>1</v>
      </c>
      <c r="F44" s="7">
        <v>113.88</v>
      </c>
      <c r="G44" s="5" t="s">
        <v>389</v>
      </c>
      <c r="H44" s="5" t="s">
        <v>390</v>
      </c>
      <c r="I44" s="5" t="s">
        <v>388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</row>
    <row r="45" spans="1:20" ht="12.75">
      <c r="A45">
        <v>4</v>
      </c>
      <c r="B45" t="s">
        <v>386</v>
      </c>
      <c r="C45" t="s">
        <v>46</v>
      </c>
      <c r="D45">
        <v>12319999</v>
      </c>
      <c r="E45" s="8" t="s">
        <v>1</v>
      </c>
      <c r="F45" s="7">
        <v>124.12</v>
      </c>
      <c r="G45" s="5" t="s">
        <v>389</v>
      </c>
      <c r="H45" s="5" t="s">
        <v>390</v>
      </c>
      <c r="I45" s="5" t="s">
        <v>388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</row>
    <row r="46" spans="1:20" ht="12.75">
      <c r="A46">
        <v>4</v>
      </c>
      <c r="B46" t="s">
        <v>386</v>
      </c>
      <c r="C46" t="s">
        <v>47</v>
      </c>
      <c r="D46">
        <v>12319999</v>
      </c>
      <c r="E46" s="8" t="s">
        <v>1</v>
      </c>
      <c r="F46" s="7">
        <v>124.12</v>
      </c>
      <c r="G46" s="5" t="s">
        <v>389</v>
      </c>
      <c r="H46" s="5" t="s">
        <v>390</v>
      </c>
      <c r="I46" s="5" t="s">
        <v>388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</row>
    <row r="47" spans="1:20" ht="12.75">
      <c r="A47">
        <v>4</v>
      </c>
      <c r="B47" t="s">
        <v>386</v>
      </c>
      <c r="C47" t="s">
        <v>48</v>
      </c>
      <c r="D47">
        <v>12319999</v>
      </c>
      <c r="E47" s="8" t="s">
        <v>1</v>
      </c>
      <c r="F47" s="7">
        <v>149.16</v>
      </c>
      <c r="G47" s="5" t="s">
        <v>389</v>
      </c>
      <c r="H47" s="5" t="s">
        <v>390</v>
      </c>
      <c r="I47" s="5" t="s">
        <v>388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</row>
    <row r="48" spans="1:20" ht="12.75">
      <c r="A48">
        <v>4</v>
      </c>
      <c r="B48" t="s">
        <v>386</v>
      </c>
      <c r="C48" t="s">
        <v>49</v>
      </c>
      <c r="D48">
        <v>12319999</v>
      </c>
      <c r="E48" s="8" t="s">
        <v>1</v>
      </c>
      <c r="F48" s="7">
        <v>149.16</v>
      </c>
      <c r="G48" s="5" t="s">
        <v>389</v>
      </c>
      <c r="H48" s="5" t="s">
        <v>390</v>
      </c>
      <c r="I48" s="5" t="s">
        <v>388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</row>
    <row r="49" spans="1:20" ht="12.75">
      <c r="A49">
        <v>4</v>
      </c>
      <c r="B49" t="s">
        <v>386</v>
      </c>
      <c r="C49" t="s">
        <v>50</v>
      </c>
      <c r="D49">
        <v>12319999</v>
      </c>
      <c r="E49" s="8" t="s">
        <v>1</v>
      </c>
      <c r="F49" s="7">
        <v>170.24</v>
      </c>
      <c r="G49" s="5" t="s">
        <v>389</v>
      </c>
      <c r="H49" s="5" t="s">
        <v>390</v>
      </c>
      <c r="I49" s="5" t="s">
        <v>388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</row>
    <row r="50" spans="1:20" ht="12.75">
      <c r="A50">
        <v>4</v>
      </c>
      <c r="B50" t="s">
        <v>386</v>
      </c>
      <c r="C50" t="s">
        <v>51</v>
      </c>
      <c r="D50">
        <v>12319999</v>
      </c>
      <c r="E50" s="8" t="s">
        <v>1</v>
      </c>
      <c r="F50" s="7">
        <v>170.24</v>
      </c>
      <c r="G50" s="5" t="s">
        <v>389</v>
      </c>
      <c r="H50" s="5" t="s">
        <v>390</v>
      </c>
      <c r="I50" s="5" t="s">
        <v>388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</row>
    <row r="51" spans="1:20" ht="12.75">
      <c r="A51">
        <v>4</v>
      </c>
      <c r="B51" t="s">
        <v>386</v>
      </c>
      <c r="C51" t="s">
        <v>52</v>
      </c>
      <c r="D51">
        <v>12319999</v>
      </c>
      <c r="E51" s="8" t="s">
        <v>1</v>
      </c>
      <c r="F51" s="7">
        <v>199.75</v>
      </c>
      <c r="G51" s="5" t="s">
        <v>389</v>
      </c>
      <c r="H51" s="5" t="s">
        <v>390</v>
      </c>
      <c r="I51" s="5" t="s">
        <v>388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</row>
    <row r="52" spans="1:20" ht="12.75">
      <c r="A52">
        <v>4</v>
      </c>
      <c r="B52" t="s">
        <v>386</v>
      </c>
      <c r="C52" t="s">
        <v>53</v>
      </c>
      <c r="D52">
        <v>12319999</v>
      </c>
      <c r="E52" s="8" t="s">
        <v>1</v>
      </c>
      <c r="F52" s="7">
        <v>199.75</v>
      </c>
      <c r="G52" s="5" t="s">
        <v>389</v>
      </c>
      <c r="H52" s="5" t="s">
        <v>390</v>
      </c>
      <c r="I52" s="5" t="s">
        <v>388</v>
      </c>
      <c r="J52" t="s">
        <v>0</v>
      </c>
      <c r="K52" t="s">
        <v>0</v>
      </c>
      <c r="L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T52" t="s">
        <v>0</v>
      </c>
    </row>
    <row r="53" spans="1:20" ht="12.75">
      <c r="A53">
        <v>4</v>
      </c>
      <c r="B53" t="s">
        <v>386</v>
      </c>
      <c r="C53" t="s">
        <v>54</v>
      </c>
      <c r="D53">
        <v>12319999</v>
      </c>
      <c r="E53" s="8" t="s">
        <v>1</v>
      </c>
      <c r="F53" s="7">
        <v>240.66</v>
      </c>
      <c r="G53" s="5" t="s">
        <v>389</v>
      </c>
      <c r="H53" s="5" t="s">
        <v>390</v>
      </c>
      <c r="I53" s="5" t="s">
        <v>388</v>
      </c>
      <c r="J53" t="s">
        <v>0</v>
      </c>
      <c r="K53" t="s">
        <v>0</v>
      </c>
      <c r="L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T53" t="s">
        <v>0</v>
      </c>
    </row>
    <row r="54" spans="1:20" ht="12.75">
      <c r="A54">
        <v>4</v>
      </c>
      <c r="B54" t="s">
        <v>386</v>
      </c>
      <c r="C54" t="s">
        <v>55</v>
      </c>
      <c r="D54">
        <v>12319999</v>
      </c>
      <c r="E54" s="8" t="s">
        <v>1</v>
      </c>
      <c r="F54" s="7">
        <v>240.66</v>
      </c>
      <c r="G54" s="5" t="s">
        <v>389</v>
      </c>
      <c r="H54" s="5" t="s">
        <v>390</v>
      </c>
      <c r="I54" s="5" t="s">
        <v>388</v>
      </c>
      <c r="J54" t="s">
        <v>0</v>
      </c>
      <c r="K54" t="s">
        <v>0</v>
      </c>
      <c r="L54" t="s">
        <v>0</v>
      </c>
      <c r="M54" t="s">
        <v>0</v>
      </c>
      <c r="N54" t="s">
        <v>0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T54" t="s">
        <v>0</v>
      </c>
    </row>
    <row r="55" spans="1:20" ht="12.75">
      <c r="A55">
        <v>4</v>
      </c>
      <c r="B55" t="s">
        <v>386</v>
      </c>
      <c r="C55" t="s">
        <v>56</v>
      </c>
      <c r="D55">
        <v>12319999</v>
      </c>
      <c r="E55" s="8" t="s">
        <v>1</v>
      </c>
      <c r="F55" s="7">
        <v>121.87</v>
      </c>
      <c r="G55" s="5" t="s">
        <v>389</v>
      </c>
      <c r="H55" s="5" t="s">
        <v>390</v>
      </c>
      <c r="I55" s="5" t="s">
        <v>388</v>
      </c>
      <c r="J55" t="s">
        <v>0</v>
      </c>
      <c r="K55" t="s">
        <v>0</v>
      </c>
      <c r="L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T55" t="s">
        <v>0</v>
      </c>
    </row>
    <row r="56" spans="1:20" ht="12.75">
      <c r="A56">
        <v>4</v>
      </c>
      <c r="B56" t="s">
        <v>386</v>
      </c>
      <c r="C56" t="s">
        <v>57</v>
      </c>
      <c r="D56">
        <v>12319999</v>
      </c>
      <c r="E56" s="8" t="s">
        <v>1</v>
      </c>
      <c r="F56" s="7">
        <v>121.87</v>
      </c>
      <c r="G56" s="5" t="s">
        <v>389</v>
      </c>
      <c r="H56" s="5" t="s">
        <v>390</v>
      </c>
      <c r="I56" s="5" t="s">
        <v>388</v>
      </c>
      <c r="J56" t="s">
        <v>0</v>
      </c>
      <c r="K56" t="s">
        <v>0</v>
      </c>
      <c r="L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T56" t="s">
        <v>0</v>
      </c>
    </row>
    <row r="57" spans="1:20" ht="12.75">
      <c r="A57">
        <v>4</v>
      </c>
      <c r="B57" t="s">
        <v>386</v>
      </c>
      <c r="C57" t="s">
        <v>58</v>
      </c>
      <c r="D57">
        <v>12319999</v>
      </c>
      <c r="E57" s="8" t="s">
        <v>1</v>
      </c>
      <c r="F57" s="7">
        <v>146.34</v>
      </c>
      <c r="G57" s="5" t="s">
        <v>389</v>
      </c>
      <c r="H57" s="5" t="s">
        <v>390</v>
      </c>
      <c r="I57" s="5" t="s">
        <v>388</v>
      </c>
      <c r="J57" t="s">
        <v>0</v>
      </c>
      <c r="K57" t="s">
        <v>0</v>
      </c>
      <c r="L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T57" t="s">
        <v>0</v>
      </c>
    </row>
    <row r="58" spans="1:20" ht="12.75">
      <c r="A58">
        <v>4</v>
      </c>
      <c r="B58" t="s">
        <v>386</v>
      </c>
      <c r="C58" t="s">
        <v>59</v>
      </c>
      <c r="D58">
        <v>12319999</v>
      </c>
      <c r="E58" s="8" t="s">
        <v>1</v>
      </c>
      <c r="F58" s="7">
        <v>146.34</v>
      </c>
      <c r="G58" s="5" t="s">
        <v>389</v>
      </c>
      <c r="H58" s="5" t="s">
        <v>390</v>
      </c>
      <c r="I58" s="5" t="s">
        <v>388</v>
      </c>
      <c r="J58" t="s">
        <v>0</v>
      </c>
      <c r="K58" t="s">
        <v>0</v>
      </c>
      <c r="L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T58" t="s">
        <v>0</v>
      </c>
    </row>
    <row r="59" spans="1:20" ht="12.75">
      <c r="A59">
        <v>4</v>
      </c>
      <c r="B59" t="s">
        <v>386</v>
      </c>
      <c r="C59" t="s">
        <v>60</v>
      </c>
      <c r="D59">
        <v>12319999</v>
      </c>
      <c r="E59" s="8" t="s">
        <v>1</v>
      </c>
      <c r="F59" s="7">
        <v>167.36</v>
      </c>
      <c r="G59" s="5" t="s">
        <v>389</v>
      </c>
      <c r="H59" s="5" t="s">
        <v>390</v>
      </c>
      <c r="I59" s="5" t="s">
        <v>388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T59" t="s">
        <v>0</v>
      </c>
    </row>
    <row r="60" spans="1:20" ht="12.75">
      <c r="A60">
        <v>4</v>
      </c>
      <c r="B60" t="s">
        <v>386</v>
      </c>
      <c r="C60" t="s">
        <v>61</v>
      </c>
      <c r="D60">
        <v>12319999</v>
      </c>
      <c r="E60" s="8" t="s">
        <v>1</v>
      </c>
      <c r="F60" s="7">
        <v>167.36</v>
      </c>
      <c r="G60" s="5" t="s">
        <v>389</v>
      </c>
      <c r="H60" s="5" t="s">
        <v>390</v>
      </c>
      <c r="I60" s="5" t="s">
        <v>388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T60" t="s">
        <v>0</v>
      </c>
    </row>
    <row r="61" spans="1:20" ht="12.75">
      <c r="A61">
        <v>4</v>
      </c>
      <c r="B61" t="s">
        <v>386</v>
      </c>
      <c r="C61" t="s">
        <v>62</v>
      </c>
      <c r="D61">
        <v>12319999</v>
      </c>
      <c r="E61" s="8" t="s">
        <v>1</v>
      </c>
      <c r="F61" s="7">
        <v>196.33</v>
      </c>
      <c r="G61" s="5" t="s">
        <v>389</v>
      </c>
      <c r="H61" s="5" t="s">
        <v>390</v>
      </c>
      <c r="I61" s="5" t="s">
        <v>388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T61" t="s">
        <v>0</v>
      </c>
    </row>
    <row r="62" spans="1:20" ht="12.75">
      <c r="A62">
        <v>4</v>
      </c>
      <c r="B62" t="s">
        <v>386</v>
      </c>
      <c r="C62" t="s">
        <v>63</v>
      </c>
      <c r="D62">
        <v>12319999</v>
      </c>
      <c r="E62" s="8" t="s">
        <v>1</v>
      </c>
      <c r="F62" s="7">
        <v>196.33</v>
      </c>
      <c r="G62" s="5" t="s">
        <v>389</v>
      </c>
      <c r="H62" s="5" t="s">
        <v>390</v>
      </c>
      <c r="I62" s="5" t="s">
        <v>388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T62" t="s">
        <v>0</v>
      </c>
    </row>
    <row r="63" spans="1:20" ht="12.75">
      <c r="A63">
        <v>4</v>
      </c>
      <c r="B63" t="s">
        <v>386</v>
      </c>
      <c r="C63" t="s">
        <v>64</v>
      </c>
      <c r="D63">
        <v>12319999</v>
      </c>
      <c r="E63" s="8" t="s">
        <v>1</v>
      </c>
      <c r="F63" s="7">
        <v>236.51</v>
      </c>
      <c r="G63" s="5" t="s">
        <v>389</v>
      </c>
      <c r="H63" s="5" t="s">
        <v>390</v>
      </c>
      <c r="I63" s="5" t="s">
        <v>388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T63" t="s">
        <v>0</v>
      </c>
    </row>
    <row r="64" spans="1:20" ht="12.75">
      <c r="A64">
        <v>4</v>
      </c>
      <c r="B64" t="s">
        <v>386</v>
      </c>
      <c r="C64" t="s">
        <v>65</v>
      </c>
      <c r="D64">
        <v>12319999</v>
      </c>
      <c r="E64" s="8" t="s">
        <v>1</v>
      </c>
      <c r="F64" s="7">
        <v>236.51</v>
      </c>
      <c r="G64" s="5" t="s">
        <v>389</v>
      </c>
      <c r="H64" s="5" t="s">
        <v>390</v>
      </c>
      <c r="I64" s="5" t="s">
        <v>388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T64" t="s">
        <v>0</v>
      </c>
    </row>
    <row r="65" spans="1:20" ht="12.75">
      <c r="A65">
        <v>4</v>
      </c>
      <c r="B65" t="s">
        <v>386</v>
      </c>
      <c r="C65" t="s">
        <v>66</v>
      </c>
      <c r="D65">
        <v>12319999</v>
      </c>
      <c r="E65" s="8" t="s">
        <v>1</v>
      </c>
      <c r="F65" s="7">
        <v>98.73</v>
      </c>
      <c r="G65" s="5" t="s">
        <v>389</v>
      </c>
      <c r="H65" s="5" t="s">
        <v>390</v>
      </c>
      <c r="I65" s="5" t="s">
        <v>388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T65" t="s">
        <v>0</v>
      </c>
    </row>
    <row r="66" spans="1:20" ht="12.75">
      <c r="A66">
        <v>4</v>
      </c>
      <c r="B66" t="s">
        <v>386</v>
      </c>
      <c r="C66" t="s">
        <v>67</v>
      </c>
      <c r="D66">
        <v>12319999</v>
      </c>
      <c r="E66" s="8" t="s">
        <v>1</v>
      </c>
      <c r="F66" s="7">
        <v>98.73</v>
      </c>
      <c r="G66" s="5" t="s">
        <v>389</v>
      </c>
      <c r="H66" s="5" t="s">
        <v>390</v>
      </c>
      <c r="I66" s="5" t="s">
        <v>388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T66" t="s">
        <v>0</v>
      </c>
    </row>
    <row r="67" spans="1:20" ht="12.75">
      <c r="A67">
        <v>4</v>
      </c>
      <c r="B67" t="s">
        <v>386</v>
      </c>
      <c r="C67" t="s">
        <v>68</v>
      </c>
      <c r="D67">
        <v>12319999</v>
      </c>
      <c r="E67" s="8" t="s">
        <v>1</v>
      </c>
      <c r="F67" s="7">
        <v>120.82</v>
      </c>
      <c r="G67" s="5" t="s">
        <v>389</v>
      </c>
      <c r="H67" s="5" t="s">
        <v>390</v>
      </c>
      <c r="I67" s="5" t="s">
        <v>388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T67" t="s">
        <v>0</v>
      </c>
    </row>
    <row r="68" spans="1:20" ht="12.75">
      <c r="A68">
        <v>4</v>
      </c>
      <c r="B68" t="s">
        <v>386</v>
      </c>
      <c r="C68" t="s">
        <v>69</v>
      </c>
      <c r="D68">
        <v>12319999</v>
      </c>
      <c r="E68" s="8" t="s">
        <v>1</v>
      </c>
      <c r="F68" s="7">
        <v>120.82</v>
      </c>
      <c r="G68" s="5" t="s">
        <v>389</v>
      </c>
      <c r="H68" s="5" t="s">
        <v>390</v>
      </c>
      <c r="I68" s="5" t="s">
        <v>388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T68" t="s">
        <v>0</v>
      </c>
    </row>
    <row r="69" spans="1:20" ht="12.75">
      <c r="A69">
        <v>4</v>
      </c>
      <c r="B69" t="s">
        <v>386</v>
      </c>
      <c r="C69" t="s">
        <v>70</v>
      </c>
      <c r="D69">
        <v>12319999</v>
      </c>
      <c r="E69" s="8" t="s">
        <v>1</v>
      </c>
      <c r="F69" s="7">
        <v>144.89</v>
      </c>
      <c r="G69" s="5" t="s">
        <v>389</v>
      </c>
      <c r="H69" s="5" t="s">
        <v>390</v>
      </c>
      <c r="I69" s="5" t="s">
        <v>388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T69" t="s">
        <v>0</v>
      </c>
    </row>
    <row r="70" spans="1:20" ht="12.75">
      <c r="A70">
        <v>4</v>
      </c>
      <c r="B70" t="s">
        <v>386</v>
      </c>
      <c r="C70" t="s">
        <v>71</v>
      </c>
      <c r="D70">
        <v>12319999</v>
      </c>
      <c r="E70" s="8" t="s">
        <v>1</v>
      </c>
      <c r="F70" s="7">
        <v>144.89</v>
      </c>
      <c r="G70" s="5" t="s">
        <v>389</v>
      </c>
      <c r="H70" s="5" t="s">
        <v>390</v>
      </c>
      <c r="I70" s="5" t="s">
        <v>388</v>
      </c>
      <c r="J70" t="s">
        <v>0</v>
      </c>
      <c r="K70" t="s">
        <v>0</v>
      </c>
      <c r="L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T70" t="s">
        <v>0</v>
      </c>
    </row>
    <row r="71" spans="1:20" ht="12.75">
      <c r="A71">
        <v>4</v>
      </c>
      <c r="B71" t="s">
        <v>386</v>
      </c>
      <c r="C71" t="s">
        <v>72</v>
      </c>
      <c r="D71">
        <v>12319999</v>
      </c>
      <c r="E71" s="8" t="s">
        <v>1</v>
      </c>
      <c r="F71" s="7">
        <v>194.09</v>
      </c>
      <c r="G71" s="5" t="s">
        <v>389</v>
      </c>
      <c r="H71" s="5" t="s">
        <v>390</v>
      </c>
      <c r="I71" s="5" t="s">
        <v>388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T71" t="s">
        <v>0</v>
      </c>
    </row>
    <row r="72" spans="1:20" ht="12.75">
      <c r="A72">
        <v>4</v>
      </c>
      <c r="B72" t="s">
        <v>386</v>
      </c>
      <c r="C72" t="s">
        <v>73</v>
      </c>
      <c r="D72">
        <v>12319999</v>
      </c>
      <c r="E72" s="8" t="s">
        <v>1</v>
      </c>
      <c r="F72" s="7">
        <v>194.09</v>
      </c>
      <c r="G72" s="5" t="s">
        <v>389</v>
      </c>
      <c r="H72" s="5" t="s">
        <v>390</v>
      </c>
      <c r="I72" s="5" t="s">
        <v>388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T72" t="s">
        <v>0</v>
      </c>
    </row>
    <row r="73" spans="1:20" ht="12.75">
      <c r="A73">
        <v>4</v>
      </c>
      <c r="B73" t="s">
        <v>386</v>
      </c>
      <c r="C73" t="s">
        <v>74</v>
      </c>
      <c r="D73">
        <v>12319999</v>
      </c>
      <c r="E73" s="8" t="s">
        <v>1</v>
      </c>
      <c r="F73" s="7">
        <v>235.7</v>
      </c>
      <c r="G73" s="5" t="s">
        <v>389</v>
      </c>
      <c r="H73" s="5" t="s">
        <v>390</v>
      </c>
      <c r="I73" s="5" t="s">
        <v>388</v>
      </c>
      <c r="J73" t="s">
        <v>0</v>
      </c>
      <c r="K73" t="s">
        <v>0</v>
      </c>
      <c r="L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T73" t="s">
        <v>0</v>
      </c>
    </row>
    <row r="74" spans="1:20" ht="12.75">
      <c r="A74">
        <v>4</v>
      </c>
      <c r="B74" t="s">
        <v>386</v>
      </c>
      <c r="C74" t="s">
        <v>75</v>
      </c>
      <c r="D74">
        <v>12319999</v>
      </c>
      <c r="E74" s="8" t="s">
        <v>1</v>
      </c>
      <c r="F74" s="7">
        <v>235.7</v>
      </c>
      <c r="G74" s="5" t="s">
        <v>389</v>
      </c>
      <c r="H74" s="5" t="s">
        <v>390</v>
      </c>
      <c r="I74" s="5" t="s">
        <v>388</v>
      </c>
      <c r="J74" t="s">
        <v>0</v>
      </c>
      <c r="K74" t="s">
        <v>0</v>
      </c>
      <c r="L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T74" t="s">
        <v>0</v>
      </c>
    </row>
    <row r="75" spans="1:20" ht="12.75">
      <c r="A75">
        <v>4</v>
      </c>
      <c r="B75" t="s">
        <v>386</v>
      </c>
      <c r="C75" t="s">
        <v>76</v>
      </c>
      <c r="D75">
        <v>12319999</v>
      </c>
      <c r="E75" s="8" t="s">
        <v>1</v>
      </c>
      <c r="F75" s="7">
        <v>82.02</v>
      </c>
      <c r="G75" s="5" t="s">
        <v>389</v>
      </c>
      <c r="H75" s="5" t="s">
        <v>390</v>
      </c>
      <c r="I75" s="5" t="s">
        <v>388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T75" t="s">
        <v>0</v>
      </c>
    </row>
    <row r="76" spans="1:20" ht="12.75">
      <c r="A76">
        <v>4</v>
      </c>
      <c r="B76" t="s">
        <v>386</v>
      </c>
      <c r="C76" t="s">
        <v>77</v>
      </c>
      <c r="D76">
        <v>12319999</v>
      </c>
      <c r="E76" s="8" t="s">
        <v>1</v>
      </c>
      <c r="F76" s="7">
        <v>82.02</v>
      </c>
      <c r="G76" s="5" t="s">
        <v>389</v>
      </c>
      <c r="H76" s="5" t="s">
        <v>390</v>
      </c>
      <c r="I76" s="5" t="s">
        <v>388</v>
      </c>
      <c r="J76" t="s">
        <v>0</v>
      </c>
      <c r="K76" t="s">
        <v>0</v>
      </c>
      <c r="L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T76" t="s">
        <v>0</v>
      </c>
    </row>
    <row r="77" spans="1:20" ht="12.75">
      <c r="A77">
        <v>4</v>
      </c>
      <c r="B77" t="s">
        <v>386</v>
      </c>
      <c r="C77" t="s">
        <v>78</v>
      </c>
      <c r="D77">
        <v>12319999</v>
      </c>
      <c r="E77" s="8" t="s">
        <v>1</v>
      </c>
      <c r="F77" s="7">
        <v>100.76</v>
      </c>
      <c r="G77" s="5" t="s">
        <v>389</v>
      </c>
      <c r="H77" s="5" t="s">
        <v>390</v>
      </c>
      <c r="I77" s="5" t="s">
        <v>388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T77" t="s">
        <v>0</v>
      </c>
    </row>
    <row r="78" spans="1:20" ht="12.75">
      <c r="A78">
        <v>4</v>
      </c>
      <c r="B78" t="s">
        <v>386</v>
      </c>
      <c r="C78" t="s">
        <v>79</v>
      </c>
      <c r="D78">
        <v>12319999</v>
      </c>
      <c r="E78" s="8" t="s">
        <v>1</v>
      </c>
      <c r="F78" s="7">
        <v>100.76</v>
      </c>
      <c r="G78" s="5" t="s">
        <v>389</v>
      </c>
      <c r="H78" s="5" t="s">
        <v>390</v>
      </c>
      <c r="I78" s="5" t="s">
        <v>388</v>
      </c>
      <c r="J78" t="s">
        <v>0</v>
      </c>
      <c r="K78" t="s">
        <v>0</v>
      </c>
      <c r="L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T78" t="s">
        <v>0</v>
      </c>
    </row>
    <row r="79" spans="1:20" ht="12.75">
      <c r="A79">
        <v>4</v>
      </c>
      <c r="B79" t="s">
        <v>386</v>
      </c>
      <c r="C79" t="s">
        <v>80</v>
      </c>
      <c r="D79">
        <v>12319999</v>
      </c>
      <c r="E79" s="8" t="s">
        <v>1</v>
      </c>
      <c r="F79" s="7">
        <v>122.88</v>
      </c>
      <c r="G79" s="5" t="s">
        <v>389</v>
      </c>
      <c r="H79" s="5" t="s">
        <v>390</v>
      </c>
      <c r="I79" s="5" t="s">
        <v>388</v>
      </c>
      <c r="J79" t="s">
        <v>0</v>
      </c>
      <c r="K79" t="s">
        <v>0</v>
      </c>
      <c r="L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T79" t="s">
        <v>0</v>
      </c>
    </row>
    <row r="80" spans="1:20" ht="12.75">
      <c r="A80">
        <v>4</v>
      </c>
      <c r="B80" t="s">
        <v>386</v>
      </c>
      <c r="C80" t="s">
        <v>81</v>
      </c>
      <c r="D80">
        <v>12319999</v>
      </c>
      <c r="E80" s="8" t="s">
        <v>1</v>
      </c>
      <c r="F80" s="7">
        <v>122.88</v>
      </c>
      <c r="G80" s="5" t="s">
        <v>389</v>
      </c>
      <c r="H80" s="5" t="s">
        <v>390</v>
      </c>
      <c r="I80" s="5" t="s">
        <v>388</v>
      </c>
      <c r="J80" t="s">
        <v>0</v>
      </c>
      <c r="K80" t="s">
        <v>0</v>
      </c>
      <c r="L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T80" t="s">
        <v>0</v>
      </c>
    </row>
    <row r="81" spans="1:20" ht="12.75">
      <c r="A81">
        <v>4</v>
      </c>
      <c r="B81" t="s">
        <v>386</v>
      </c>
      <c r="C81" t="s">
        <v>82</v>
      </c>
      <c r="D81">
        <v>12319999</v>
      </c>
      <c r="E81" s="8" t="s">
        <v>1</v>
      </c>
      <c r="F81" s="7">
        <v>147.67</v>
      </c>
      <c r="G81" s="5" t="s">
        <v>389</v>
      </c>
      <c r="H81" s="5" t="s">
        <v>390</v>
      </c>
      <c r="I81" s="5" t="s">
        <v>388</v>
      </c>
      <c r="J81" t="s">
        <v>0</v>
      </c>
      <c r="K81" t="s">
        <v>0</v>
      </c>
      <c r="L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T81" t="s">
        <v>0</v>
      </c>
    </row>
    <row r="82" spans="1:20" ht="12.75">
      <c r="A82">
        <v>4</v>
      </c>
      <c r="B82" t="s">
        <v>386</v>
      </c>
      <c r="C82" t="s">
        <v>83</v>
      </c>
      <c r="D82">
        <v>12319999</v>
      </c>
      <c r="E82" s="8" t="s">
        <v>1</v>
      </c>
      <c r="F82" s="7">
        <v>147.67</v>
      </c>
      <c r="G82" s="5" t="s">
        <v>389</v>
      </c>
      <c r="H82" s="5" t="s">
        <v>390</v>
      </c>
      <c r="I82" s="5" t="s">
        <v>388</v>
      </c>
      <c r="J82" t="s">
        <v>0</v>
      </c>
      <c r="K82" t="s">
        <v>0</v>
      </c>
      <c r="L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T82" t="s">
        <v>0</v>
      </c>
    </row>
    <row r="83" spans="1:20" ht="12.75">
      <c r="A83">
        <v>4</v>
      </c>
      <c r="B83" t="s">
        <v>386</v>
      </c>
      <c r="C83" t="s">
        <v>84</v>
      </c>
      <c r="D83">
        <v>12319999</v>
      </c>
      <c r="E83" s="8" t="s">
        <v>1</v>
      </c>
      <c r="F83" s="7">
        <v>168.54</v>
      </c>
      <c r="G83" s="5" t="s">
        <v>389</v>
      </c>
      <c r="H83" s="5" t="s">
        <v>390</v>
      </c>
      <c r="I83" s="5" t="s">
        <v>388</v>
      </c>
      <c r="J83" t="s">
        <v>0</v>
      </c>
      <c r="K83" t="s">
        <v>0</v>
      </c>
      <c r="L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T83" t="s">
        <v>0</v>
      </c>
    </row>
    <row r="84" spans="1:20" ht="12.75">
      <c r="A84">
        <v>4</v>
      </c>
      <c r="B84" t="s">
        <v>386</v>
      </c>
      <c r="C84" t="s">
        <v>85</v>
      </c>
      <c r="D84">
        <v>12319999</v>
      </c>
      <c r="E84" s="8" t="s">
        <v>1</v>
      </c>
      <c r="F84" s="7">
        <v>168.54</v>
      </c>
      <c r="G84" s="5" t="s">
        <v>389</v>
      </c>
      <c r="H84" s="5" t="s">
        <v>390</v>
      </c>
      <c r="I84" s="5" t="s">
        <v>388</v>
      </c>
      <c r="J84" t="s">
        <v>0</v>
      </c>
      <c r="K84" t="s">
        <v>0</v>
      </c>
      <c r="L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T84" t="s">
        <v>0</v>
      </c>
    </row>
    <row r="85" spans="1:20" ht="12.75">
      <c r="A85">
        <v>4</v>
      </c>
      <c r="B85" t="s">
        <v>386</v>
      </c>
      <c r="C85" t="s">
        <v>86</v>
      </c>
      <c r="D85">
        <v>12319999</v>
      </c>
      <c r="E85" s="8" t="s">
        <v>1</v>
      </c>
      <c r="F85" s="7">
        <v>197.75</v>
      </c>
      <c r="G85" s="5" t="s">
        <v>389</v>
      </c>
      <c r="H85" s="5" t="s">
        <v>390</v>
      </c>
      <c r="I85" s="5" t="s">
        <v>388</v>
      </c>
      <c r="J85" t="s">
        <v>0</v>
      </c>
      <c r="K85" t="s">
        <v>0</v>
      </c>
      <c r="L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T85" t="s">
        <v>0</v>
      </c>
    </row>
    <row r="86" spans="1:20" ht="12.75">
      <c r="A86">
        <v>4</v>
      </c>
      <c r="B86" t="s">
        <v>386</v>
      </c>
      <c r="C86" t="s">
        <v>87</v>
      </c>
      <c r="D86">
        <v>12319999</v>
      </c>
      <c r="E86" s="8" t="s">
        <v>1</v>
      </c>
      <c r="F86" s="7">
        <v>197.75</v>
      </c>
      <c r="G86" s="5" t="s">
        <v>389</v>
      </c>
      <c r="H86" s="5" t="s">
        <v>390</v>
      </c>
      <c r="I86" s="5" t="s">
        <v>388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T86" t="s">
        <v>0</v>
      </c>
    </row>
    <row r="87" spans="1:20" ht="12.75">
      <c r="A87">
        <v>4</v>
      </c>
      <c r="B87" t="s">
        <v>386</v>
      </c>
      <c r="C87" t="s">
        <v>88</v>
      </c>
      <c r="D87">
        <v>12319999</v>
      </c>
      <c r="E87" s="8" t="s">
        <v>1</v>
      </c>
      <c r="F87" s="7">
        <v>238.25</v>
      </c>
      <c r="G87" s="5" t="s">
        <v>389</v>
      </c>
      <c r="H87" s="5" t="s">
        <v>390</v>
      </c>
      <c r="I87" s="5" t="s">
        <v>388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T87" t="s">
        <v>0</v>
      </c>
    </row>
    <row r="88" spans="1:20" ht="12.75">
      <c r="A88">
        <v>4</v>
      </c>
      <c r="B88" t="s">
        <v>386</v>
      </c>
      <c r="C88" t="s">
        <v>89</v>
      </c>
      <c r="D88">
        <v>12319999</v>
      </c>
      <c r="E88" s="8" t="s">
        <v>1</v>
      </c>
      <c r="F88" s="7">
        <v>238.25</v>
      </c>
      <c r="G88" s="5" t="s">
        <v>389</v>
      </c>
      <c r="H88" s="5" t="s">
        <v>390</v>
      </c>
      <c r="I88" s="5" t="s">
        <v>388</v>
      </c>
      <c r="J88" t="s">
        <v>0</v>
      </c>
      <c r="K88" t="s">
        <v>0</v>
      </c>
      <c r="L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T88" t="s">
        <v>0</v>
      </c>
    </row>
    <row r="89" spans="1:20" ht="12.75">
      <c r="A89">
        <v>4</v>
      </c>
      <c r="B89" t="s">
        <v>386</v>
      </c>
      <c r="C89" t="s">
        <v>90</v>
      </c>
      <c r="D89">
        <v>12319999</v>
      </c>
      <c r="E89" s="8" t="s">
        <v>1</v>
      </c>
      <c r="F89" s="7">
        <v>94.44</v>
      </c>
      <c r="G89" s="5" t="s">
        <v>389</v>
      </c>
      <c r="H89" s="5" t="s">
        <v>390</v>
      </c>
      <c r="I89" s="5" t="s">
        <v>388</v>
      </c>
      <c r="J89" t="s">
        <v>0</v>
      </c>
      <c r="K89" t="s">
        <v>0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T89" t="s">
        <v>0</v>
      </c>
    </row>
    <row r="90" spans="1:20" ht="12.75">
      <c r="A90">
        <v>4</v>
      </c>
      <c r="B90" t="s">
        <v>386</v>
      </c>
      <c r="C90" t="s">
        <v>91</v>
      </c>
      <c r="D90">
        <v>12319999</v>
      </c>
      <c r="E90" s="8" t="s">
        <v>1</v>
      </c>
      <c r="F90" s="7">
        <v>94.44</v>
      </c>
      <c r="G90" s="5" t="s">
        <v>389</v>
      </c>
      <c r="H90" s="5" t="s">
        <v>390</v>
      </c>
      <c r="I90" s="5" t="s">
        <v>388</v>
      </c>
      <c r="J90" t="s">
        <v>0</v>
      </c>
      <c r="K90" t="s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T90" t="s">
        <v>0</v>
      </c>
    </row>
    <row r="91" spans="1:20" ht="12.75">
      <c r="A91">
        <v>4</v>
      </c>
      <c r="B91" t="s">
        <v>386</v>
      </c>
      <c r="C91" t="s">
        <v>92</v>
      </c>
      <c r="D91">
        <v>12319999</v>
      </c>
      <c r="E91" s="8" t="s">
        <v>1</v>
      </c>
      <c r="F91" s="7">
        <v>109.36</v>
      </c>
      <c r="G91" s="5" t="s">
        <v>389</v>
      </c>
      <c r="H91" s="5" t="s">
        <v>390</v>
      </c>
      <c r="I91" s="5" t="s">
        <v>388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T91" t="s">
        <v>0</v>
      </c>
    </row>
    <row r="92" spans="1:20" ht="12.75">
      <c r="A92">
        <v>4</v>
      </c>
      <c r="B92" t="s">
        <v>386</v>
      </c>
      <c r="C92" t="s">
        <v>93</v>
      </c>
      <c r="D92">
        <v>12319999</v>
      </c>
      <c r="E92" s="8" t="s">
        <v>1</v>
      </c>
      <c r="F92" s="7">
        <v>109.36</v>
      </c>
      <c r="G92" s="5" t="s">
        <v>389</v>
      </c>
      <c r="H92" s="5" t="s">
        <v>390</v>
      </c>
      <c r="I92" s="5" t="s">
        <v>388</v>
      </c>
      <c r="J92" t="s">
        <v>0</v>
      </c>
      <c r="K92" t="s">
        <v>0</v>
      </c>
      <c r="L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T92" t="s">
        <v>0</v>
      </c>
    </row>
    <row r="93" spans="1:20" ht="12.75">
      <c r="A93">
        <v>4</v>
      </c>
      <c r="B93" t="s">
        <v>386</v>
      </c>
      <c r="C93" t="s">
        <v>94</v>
      </c>
      <c r="D93">
        <v>12319999</v>
      </c>
      <c r="E93" s="8" t="s">
        <v>1</v>
      </c>
      <c r="F93" s="7">
        <v>148.11</v>
      </c>
      <c r="G93" s="5" t="s">
        <v>389</v>
      </c>
      <c r="H93" s="5" t="s">
        <v>390</v>
      </c>
      <c r="I93" s="5" t="s">
        <v>388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T93" t="s">
        <v>0</v>
      </c>
    </row>
    <row r="94" spans="1:20" ht="12.75">
      <c r="A94">
        <v>4</v>
      </c>
      <c r="B94" t="s">
        <v>386</v>
      </c>
      <c r="C94" t="s">
        <v>95</v>
      </c>
      <c r="D94">
        <v>12319999</v>
      </c>
      <c r="E94" s="8" t="s">
        <v>1</v>
      </c>
      <c r="F94" s="7">
        <v>148.11</v>
      </c>
      <c r="G94" s="5" t="s">
        <v>389</v>
      </c>
      <c r="H94" s="5" t="s">
        <v>390</v>
      </c>
      <c r="I94" s="5" t="s">
        <v>388</v>
      </c>
      <c r="J94" t="s">
        <v>0</v>
      </c>
      <c r="K94" t="s">
        <v>0</v>
      </c>
      <c r="L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T94" t="s">
        <v>0</v>
      </c>
    </row>
    <row r="95" spans="1:20" ht="12.75">
      <c r="A95">
        <v>4</v>
      </c>
      <c r="B95" t="s">
        <v>386</v>
      </c>
      <c r="C95" t="s">
        <v>96</v>
      </c>
      <c r="D95">
        <v>12319999</v>
      </c>
      <c r="E95" s="8" t="s">
        <v>1</v>
      </c>
      <c r="F95" s="7">
        <v>51.23</v>
      </c>
      <c r="G95" s="5" t="s">
        <v>389</v>
      </c>
      <c r="H95" s="5" t="s">
        <v>390</v>
      </c>
      <c r="I95" s="5" t="s">
        <v>388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T95" t="s">
        <v>0</v>
      </c>
    </row>
    <row r="96" spans="1:20" ht="12.75">
      <c r="A96">
        <v>4</v>
      </c>
      <c r="B96" t="s">
        <v>386</v>
      </c>
      <c r="C96" t="s">
        <v>97</v>
      </c>
      <c r="D96">
        <v>12319999</v>
      </c>
      <c r="E96" s="8" t="s">
        <v>1</v>
      </c>
      <c r="F96" s="7">
        <v>51.23</v>
      </c>
      <c r="G96" s="5" t="s">
        <v>389</v>
      </c>
      <c r="H96" s="5" t="s">
        <v>390</v>
      </c>
      <c r="I96" s="5" t="s">
        <v>388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T96" t="s">
        <v>0</v>
      </c>
    </row>
    <row r="97" spans="1:20" ht="12.75">
      <c r="A97">
        <v>4</v>
      </c>
      <c r="B97" t="s">
        <v>386</v>
      </c>
      <c r="C97" t="s">
        <v>98</v>
      </c>
      <c r="D97">
        <v>12319999</v>
      </c>
      <c r="E97" s="8" t="s">
        <v>1</v>
      </c>
      <c r="F97" s="7">
        <v>63.64</v>
      </c>
      <c r="G97" s="5" t="s">
        <v>389</v>
      </c>
      <c r="H97" s="5" t="s">
        <v>390</v>
      </c>
      <c r="I97" s="5" t="s">
        <v>388</v>
      </c>
      <c r="J97" t="s">
        <v>0</v>
      </c>
      <c r="K97" t="s">
        <v>0</v>
      </c>
      <c r="L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T97" t="s">
        <v>0</v>
      </c>
    </row>
    <row r="98" spans="1:20" ht="12.75">
      <c r="A98">
        <v>4</v>
      </c>
      <c r="B98" t="s">
        <v>386</v>
      </c>
      <c r="C98" t="s">
        <v>99</v>
      </c>
      <c r="D98">
        <v>12319999</v>
      </c>
      <c r="E98" s="8" t="s">
        <v>1</v>
      </c>
      <c r="F98" s="7">
        <v>63.64</v>
      </c>
      <c r="G98" s="5" t="s">
        <v>389</v>
      </c>
      <c r="H98" s="5" t="s">
        <v>390</v>
      </c>
      <c r="I98" s="5" t="s">
        <v>388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T98" t="s">
        <v>0</v>
      </c>
    </row>
    <row r="99" spans="1:20" ht="12.75">
      <c r="A99">
        <v>4</v>
      </c>
      <c r="B99" t="s">
        <v>386</v>
      </c>
      <c r="C99" t="s">
        <v>100</v>
      </c>
      <c r="D99">
        <v>12319999</v>
      </c>
      <c r="E99" s="8" t="s">
        <v>1</v>
      </c>
      <c r="F99" s="7">
        <v>73.8</v>
      </c>
      <c r="G99" s="5" t="s">
        <v>389</v>
      </c>
      <c r="H99" s="5" t="s">
        <v>390</v>
      </c>
      <c r="I99" s="5" t="s">
        <v>388</v>
      </c>
      <c r="J99" t="s">
        <v>0</v>
      </c>
      <c r="K99" t="s">
        <v>0</v>
      </c>
      <c r="L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T99" t="s">
        <v>0</v>
      </c>
    </row>
    <row r="100" spans="1:20" ht="12.75">
      <c r="A100">
        <v>4</v>
      </c>
      <c r="B100" t="s">
        <v>386</v>
      </c>
      <c r="C100" t="s">
        <v>101</v>
      </c>
      <c r="D100">
        <v>12319999</v>
      </c>
      <c r="E100" s="8" t="s">
        <v>1</v>
      </c>
      <c r="F100" s="7">
        <v>73.8</v>
      </c>
      <c r="G100" s="5" t="s">
        <v>389</v>
      </c>
      <c r="H100" s="5" t="s">
        <v>390</v>
      </c>
      <c r="I100" s="5" t="s">
        <v>388</v>
      </c>
      <c r="J100" t="s">
        <v>0</v>
      </c>
      <c r="K100" t="s">
        <v>0</v>
      </c>
      <c r="L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T100" t="s">
        <v>0</v>
      </c>
    </row>
    <row r="101" spans="1:20" ht="12.75">
      <c r="A101">
        <v>4</v>
      </c>
      <c r="B101" t="s">
        <v>386</v>
      </c>
      <c r="C101" t="s">
        <v>102</v>
      </c>
      <c r="D101">
        <v>12319999</v>
      </c>
      <c r="E101" s="8" t="s">
        <v>1</v>
      </c>
      <c r="F101" s="7">
        <v>86.38</v>
      </c>
      <c r="G101" s="5" t="s">
        <v>389</v>
      </c>
      <c r="H101" s="5" t="s">
        <v>390</v>
      </c>
      <c r="I101" s="5" t="s">
        <v>388</v>
      </c>
      <c r="J101" t="s">
        <v>0</v>
      </c>
      <c r="K101" t="s">
        <v>0</v>
      </c>
      <c r="L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T101" t="s">
        <v>0</v>
      </c>
    </row>
    <row r="102" spans="1:20" ht="12.75">
      <c r="A102">
        <v>4</v>
      </c>
      <c r="B102" t="s">
        <v>386</v>
      </c>
      <c r="C102" t="s">
        <v>103</v>
      </c>
      <c r="D102">
        <v>12319999</v>
      </c>
      <c r="E102" s="8" t="s">
        <v>1</v>
      </c>
      <c r="F102" s="7">
        <v>86.38</v>
      </c>
      <c r="G102" s="5" t="s">
        <v>389</v>
      </c>
      <c r="H102" s="5" t="s">
        <v>390</v>
      </c>
      <c r="I102" s="5" t="s">
        <v>388</v>
      </c>
      <c r="J102" t="s">
        <v>0</v>
      </c>
      <c r="K102" t="s">
        <v>0</v>
      </c>
      <c r="L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T102" t="s">
        <v>0</v>
      </c>
    </row>
    <row r="103" spans="1:20" ht="12.75">
      <c r="A103">
        <v>4</v>
      </c>
      <c r="B103" t="s">
        <v>386</v>
      </c>
      <c r="C103" t="s">
        <v>104</v>
      </c>
      <c r="D103">
        <v>12319999</v>
      </c>
      <c r="E103" s="8" t="s">
        <v>1</v>
      </c>
      <c r="F103" s="7">
        <v>99.04</v>
      </c>
      <c r="G103" s="5" t="s">
        <v>389</v>
      </c>
      <c r="H103" s="5" t="s">
        <v>390</v>
      </c>
      <c r="I103" s="5" t="s">
        <v>388</v>
      </c>
      <c r="J103" t="s">
        <v>0</v>
      </c>
      <c r="K103" t="s">
        <v>0</v>
      </c>
      <c r="L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T103" t="s">
        <v>0</v>
      </c>
    </row>
    <row r="104" spans="1:20" ht="12.75">
      <c r="A104">
        <v>4</v>
      </c>
      <c r="B104" t="s">
        <v>386</v>
      </c>
      <c r="C104" t="s">
        <v>105</v>
      </c>
      <c r="D104">
        <v>12319999</v>
      </c>
      <c r="E104" s="8" t="s">
        <v>1</v>
      </c>
      <c r="F104" s="7">
        <v>99.04</v>
      </c>
      <c r="G104" s="5" t="s">
        <v>389</v>
      </c>
      <c r="H104" s="5" t="s">
        <v>390</v>
      </c>
      <c r="I104" s="5" t="s">
        <v>388</v>
      </c>
      <c r="J104" t="s">
        <v>0</v>
      </c>
      <c r="K104" t="s">
        <v>0</v>
      </c>
      <c r="L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T104" t="s">
        <v>0</v>
      </c>
    </row>
    <row r="105" spans="1:20" ht="12.75">
      <c r="A105">
        <v>4</v>
      </c>
      <c r="B105" t="s">
        <v>386</v>
      </c>
      <c r="C105" t="s">
        <v>106</v>
      </c>
      <c r="D105">
        <v>12319999</v>
      </c>
      <c r="E105" s="8" t="s">
        <v>1</v>
      </c>
      <c r="F105" s="7">
        <v>110.78</v>
      </c>
      <c r="G105" s="5" t="s">
        <v>389</v>
      </c>
      <c r="H105" s="5" t="s">
        <v>390</v>
      </c>
      <c r="I105" s="5" t="s">
        <v>388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 t="s">
        <v>0</v>
      </c>
      <c r="Q105" t="s">
        <v>0</v>
      </c>
      <c r="R105" t="s">
        <v>0</v>
      </c>
      <c r="S105" t="s">
        <v>0</v>
      </c>
      <c r="T105" t="s">
        <v>0</v>
      </c>
    </row>
    <row r="106" spans="1:20" ht="12.75">
      <c r="A106">
        <v>4</v>
      </c>
      <c r="B106" t="s">
        <v>386</v>
      </c>
      <c r="C106" t="s">
        <v>107</v>
      </c>
      <c r="D106">
        <v>12319999</v>
      </c>
      <c r="E106" s="8" t="s">
        <v>1</v>
      </c>
      <c r="F106" s="7">
        <v>110.78</v>
      </c>
      <c r="G106" s="5" t="s">
        <v>389</v>
      </c>
      <c r="H106" s="5" t="s">
        <v>390</v>
      </c>
      <c r="I106" s="5" t="s">
        <v>388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T106" t="s">
        <v>0</v>
      </c>
    </row>
    <row r="107" spans="1:20" ht="12.75">
      <c r="A107">
        <v>4</v>
      </c>
      <c r="B107" t="s">
        <v>386</v>
      </c>
      <c r="C107" t="s">
        <v>108</v>
      </c>
      <c r="D107">
        <v>12319999</v>
      </c>
      <c r="E107" s="8" t="s">
        <v>1</v>
      </c>
      <c r="F107" s="7">
        <v>122.76</v>
      </c>
      <c r="G107" s="5" t="s">
        <v>389</v>
      </c>
      <c r="H107" s="5" t="s">
        <v>390</v>
      </c>
      <c r="I107" s="5" t="s">
        <v>388</v>
      </c>
      <c r="J107" t="s">
        <v>0</v>
      </c>
      <c r="K107" t="s">
        <v>0</v>
      </c>
      <c r="L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T107" t="s">
        <v>0</v>
      </c>
    </row>
    <row r="108" spans="1:20" ht="12.75">
      <c r="A108">
        <v>4</v>
      </c>
      <c r="B108" t="s">
        <v>386</v>
      </c>
      <c r="C108" t="s">
        <v>109</v>
      </c>
      <c r="D108">
        <v>12319999</v>
      </c>
      <c r="E108" s="8" t="s">
        <v>1</v>
      </c>
      <c r="F108" s="7">
        <v>122.76</v>
      </c>
      <c r="G108" s="5" t="s">
        <v>389</v>
      </c>
      <c r="H108" s="5" t="s">
        <v>390</v>
      </c>
      <c r="I108" s="5" t="s">
        <v>388</v>
      </c>
      <c r="J108" t="s">
        <v>0</v>
      </c>
      <c r="K108" t="s">
        <v>0</v>
      </c>
      <c r="L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T108" t="s">
        <v>0</v>
      </c>
    </row>
    <row r="109" spans="1:20" ht="12.75">
      <c r="A109">
        <v>4</v>
      </c>
      <c r="B109" t="s">
        <v>386</v>
      </c>
      <c r="C109" t="s">
        <v>110</v>
      </c>
      <c r="D109">
        <v>12319999</v>
      </c>
      <c r="E109" s="8" t="s">
        <v>1</v>
      </c>
      <c r="F109" s="7">
        <v>135.28</v>
      </c>
      <c r="G109" s="5" t="s">
        <v>389</v>
      </c>
      <c r="H109" s="5" t="s">
        <v>390</v>
      </c>
      <c r="I109" s="5" t="s">
        <v>388</v>
      </c>
      <c r="J109" t="s">
        <v>0</v>
      </c>
      <c r="K109" t="s">
        <v>0</v>
      </c>
      <c r="L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T109" t="s">
        <v>0</v>
      </c>
    </row>
    <row r="110" spans="1:20" ht="12.75">
      <c r="A110">
        <v>4</v>
      </c>
      <c r="B110" t="s">
        <v>386</v>
      </c>
      <c r="C110" t="s">
        <v>111</v>
      </c>
      <c r="D110">
        <v>12319999</v>
      </c>
      <c r="E110" s="8" t="s">
        <v>1</v>
      </c>
      <c r="F110" s="7">
        <v>135.28</v>
      </c>
      <c r="G110" s="5" t="s">
        <v>389</v>
      </c>
      <c r="H110" s="5" t="s">
        <v>390</v>
      </c>
      <c r="I110" s="5" t="s">
        <v>388</v>
      </c>
      <c r="J110" t="s">
        <v>0</v>
      </c>
      <c r="K110" t="s">
        <v>0</v>
      </c>
      <c r="L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T110" t="s">
        <v>0</v>
      </c>
    </row>
    <row r="111" spans="1:20" ht="12.75">
      <c r="A111">
        <v>4</v>
      </c>
      <c r="B111" t="s">
        <v>386</v>
      </c>
      <c r="C111" t="s">
        <v>112</v>
      </c>
      <c r="D111">
        <v>12319999</v>
      </c>
      <c r="E111" s="8" t="s">
        <v>1</v>
      </c>
      <c r="F111" s="7">
        <v>50.25</v>
      </c>
      <c r="G111" s="5" t="s">
        <v>389</v>
      </c>
      <c r="H111" s="5" t="s">
        <v>390</v>
      </c>
      <c r="I111" s="5" t="s">
        <v>388</v>
      </c>
      <c r="J111" t="s">
        <v>0</v>
      </c>
      <c r="K111" t="s">
        <v>0</v>
      </c>
      <c r="L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T111" t="s">
        <v>0</v>
      </c>
    </row>
    <row r="112" spans="1:20" ht="12.75">
      <c r="A112">
        <v>4</v>
      </c>
      <c r="B112" t="s">
        <v>386</v>
      </c>
      <c r="C112" t="s">
        <v>113</v>
      </c>
      <c r="D112">
        <v>12319999</v>
      </c>
      <c r="E112" s="8" t="s">
        <v>1</v>
      </c>
      <c r="F112" s="7">
        <v>50.25</v>
      </c>
      <c r="G112" s="5" t="s">
        <v>389</v>
      </c>
      <c r="H112" s="5" t="s">
        <v>390</v>
      </c>
      <c r="I112" s="5" t="s">
        <v>388</v>
      </c>
      <c r="J112" t="s">
        <v>0</v>
      </c>
      <c r="K112" t="s">
        <v>0</v>
      </c>
      <c r="L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T112" t="s">
        <v>0</v>
      </c>
    </row>
    <row r="113" spans="1:20" ht="12.75">
      <c r="A113">
        <v>4</v>
      </c>
      <c r="B113" t="s">
        <v>386</v>
      </c>
      <c r="C113" t="s">
        <v>114</v>
      </c>
      <c r="D113">
        <v>12319999</v>
      </c>
      <c r="E113" s="8" t="s">
        <v>1</v>
      </c>
      <c r="F113" s="7">
        <v>62.24</v>
      </c>
      <c r="G113" s="5" t="s">
        <v>389</v>
      </c>
      <c r="H113" s="5" t="s">
        <v>390</v>
      </c>
      <c r="I113" s="5" t="s">
        <v>388</v>
      </c>
      <c r="J113" t="s">
        <v>0</v>
      </c>
      <c r="K113" t="s">
        <v>0</v>
      </c>
      <c r="L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T113" t="s">
        <v>0</v>
      </c>
    </row>
    <row r="114" spans="1:20" ht="12.75">
      <c r="A114">
        <v>4</v>
      </c>
      <c r="B114" t="s">
        <v>386</v>
      </c>
      <c r="C114" t="s">
        <v>115</v>
      </c>
      <c r="D114">
        <v>12319999</v>
      </c>
      <c r="E114" s="8" t="s">
        <v>1</v>
      </c>
      <c r="F114" s="7">
        <v>62.24</v>
      </c>
      <c r="G114" s="5" t="s">
        <v>389</v>
      </c>
      <c r="H114" s="5" t="s">
        <v>390</v>
      </c>
      <c r="I114" s="5" t="s">
        <v>388</v>
      </c>
      <c r="J114" t="s">
        <v>0</v>
      </c>
      <c r="K114" t="s">
        <v>0</v>
      </c>
      <c r="L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T114" t="s">
        <v>0</v>
      </c>
    </row>
    <row r="115" spans="1:20" ht="12.75">
      <c r="A115">
        <v>4</v>
      </c>
      <c r="B115" t="s">
        <v>386</v>
      </c>
      <c r="C115" t="s">
        <v>116</v>
      </c>
      <c r="D115">
        <v>12319999</v>
      </c>
      <c r="E115" s="8" t="s">
        <v>1</v>
      </c>
      <c r="F115" s="7">
        <v>72.3</v>
      </c>
      <c r="G115" s="5" t="s">
        <v>389</v>
      </c>
      <c r="H115" s="5" t="s">
        <v>390</v>
      </c>
      <c r="I115" s="5" t="s">
        <v>388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T115" t="s">
        <v>0</v>
      </c>
    </row>
    <row r="116" spans="1:20" ht="12.75">
      <c r="A116">
        <v>4</v>
      </c>
      <c r="B116" t="s">
        <v>386</v>
      </c>
      <c r="C116" t="s">
        <v>117</v>
      </c>
      <c r="D116">
        <v>12319999</v>
      </c>
      <c r="E116" s="8" t="s">
        <v>1</v>
      </c>
      <c r="F116" s="7">
        <v>72.3</v>
      </c>
      <c r="G116" s="5" t="s">
        <v>389</v>
      </c>
      <c r="H116" s="5" t="s">
        <v>390</v>
      </c>
      <c r="I116" s="5" t="s">
        <v>388</v>
      </c>
      <c r="J116" t="s">
        <v>0</v>
      </c>
      <c r="K116" t="s">
        <v>0</v>
      </c>
      <c r="L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T116" t="s">
        <v>0</v>
      </c>
    </row>
    <row r="117" spans="1:20" ht="12.75">
      <c r="A117">
        <v>4</v>
      </c>
      <c r="B117" t="s">
        <v>386</v>
      </c>
      <c r="C117" t="s">
        <v>118</v>
      </c>
      <c r="D117">
        <v>12319999</v>
      </c>
      <c r="E117" s="8" t="s">
        <v>1</v>
      </c>
      <c r="F117" s="7">
        <v>84.82</v>
      </c>
      <c r="G117" s="5" t="s">
        <v>389</v>
      </c>
      <c r="H117" s="5" t="s">
        <v>390</v>
      </c>
      <c r="I117" s="5" t="s">
        <v>388</v>
      </c>
      <c r="J117" t="s">
        <v>0</v>
      </c>
      <c r="K117" t="s">
        <v>0</v>
      </c>
      <c r="L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T117" t="s">
        <v>0</v>
      </c>
    </row>
    <row r="118" spans="1:20" ht="12.75">
      <c r="A118">
        <v>4</v>
      </c>
      <c r="B118" t="s">
        <v>386</v>
      </c>
      <c r="C118" t="s">
        <v>119</v>
      </c>
      <c r="D118">
        <v>12319999</v>
      </c>
      <c r="E118" s="8" t="s">
        <v>1</v>
      </c>
      <c r="F118" s="7">
        <v>84.82</v>
      </c>
      <c r="G118" s="5" t="s">
        <v>389</v>
      </c>
      <c r="H118" s="5" t="s">
        <v>390</v>
      </c>
      <c r="I118" s="5" t="s">
        <v>388</v>
      </c>
      <c r="J118" t="s">
        <v>0</v>
      </c>
      <c r="K118" t="s">
        <v>0</v>
      </c>
      <c r="L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T118" t="s">
        <v>0</v>
      </c>
    </row>
    <row r="119" spans="1:20" ht="12.75">
      <c r="A119">
        <v>4</v>
      </c>
      <c r="B119" t="s">
        <v>386</v>
      </c>
      <c r="C119" t="s">
        <v>120</v>
      </c>
      <c r="D119">
        <v>12319999</v>
      </c>
      <c r="E119" s="8" t="s">
        <v>1</v>
      </c>
      <c r="F119" s="7">
        <v>97.5</v>
      </c>
      <c r="G119" s="5" t="s">
        <v>389</v>
      </c>
      <c r="H119" s="5" t="s">
        <v>390</v>
      </c>
      <c r="I119" s="5" t="s">
        <v>388</v>
      </c>
      <c r="J119" t="s">
        <v>0</v>
      </c>
      <c r="K119" t="s">
        <v>0</v>
      </c>
      <c r="L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T119" t="s">
        <v>0</v>
      </c>
    </row>
    <row r="120" spans="1:20" ht="12.75">
      <c r="A120">
        <v>4</v>
      </c>
      <c r="B120" t="s">
        <v>386</v>
      </c>
      <c r="C120" t="s">
        <v>121</v>
      </c>
      <c r="D120">
        <v>12319999</v>
      </c>
      <c r="E120" s="8" t="s">
        <v>1</v>
      </c>
      <c r="F120" s="7">
        <v>97.5</v>
      </c>
      <c r="G120" s="5" t="s">
        <v>389</v>
      </c>
      <c r="H120" s="5" t="s">
        <v>390</v>
      </c>
      <c r="I120" s="5" t="s">
        <v>388</v>
      </c>
      <c r="J120" t="s">
        <v>0</v>
      </c>
      <c r="K120" t="s">
        <v>0</v>
      </c>
      <c r="L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T120" t="s">
        <v>0</v>
      </c>
    </row>
    <row r="121" spans="1:20" ht="12.75">
      <c r="A121">
        <v>4</v>
      </c>
      <c r="B121" t="s">
        <v>386</v>
      </c>
      <c r="C121" t="s">
        <v>122</v>
      </c>
      <c r="D121">
        <v>12319999</v>
      </c>
      <c r="E121" s="8" t="s">
        <v>1</v>
      </c>
      <c r="F121" s="7">
        <v>109.27</v>
      </c>
      <c r="G121" s="5" t="s">
        <v>389</v>
      </c>
      <c r="H121" s="5" t="s">
        <v>390</v>
      </c>
      <c r="I121" s="5" t="s">
        <v>388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T121" t="s">
        <v>0</v>
      </c>
    </row>
    <row r="122" spans="1:20" ht="12.75">
      <c r="A122">
        <v>4</v>
      </c>
      <c r="B122" t="s">
        <v>386</v>
      </c>
      <c r="C122" t="s">
        <v>123</v>
      </c>
      <c r="D122">
        <v>12319999</v>
      </c>
      <c r="E122" s="8" t="s">
        <v>1</v>
      </c>
      <c r="F122" s="7">
        <v>109.27</v>
      </c>
      <c r="G122" s="5" t="s">
        <v>389</v>
      </c>
      <c r="H122" s="5" t="s">
        <v>390</v>
      </c>
      <c r="I122" s="5" t="s">
        <v>388</v>
      </c>
      <c r="J122" t="s">
        <v>0</v>
      </c>
      <c r="K122" t="s">
        <v>0</v>
      </c>
      <c r="L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T122" t="s">
        <v>0</v>
      </c>
    </row>
    <row r="123" spans="1:20" ht="12.75">
      <c r="A123">
        <v>4</v>
      </c>
      <c r="B123" t="s">
        <v>386</v>
      </c>
      <c r="C123" t="s">
        <v>124</v>
      </c>
      <c r="D123">
        <v>12319999</v>
      </c>
      <c r="E123" s="8" t="s">
        <v>1</v>
      </c>
      <c r="F123" s="7">
        <v>133.69</v>
      </c>
      <c r="G123" s="5" t="s">
        <v>389</v>
      </c>
      <c r="H123" s="5" t="s">
        <v>390</v>
      </c>
      <c r="I123" s="5" t="s">
        <v>388</v>
      </c>
      <c r="J123" t="s">
        <v>0</v>
      </c>
      <c r="K123" t="s">
        <v>0</v>
      </c>
      <c r="L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T123" t="s">
        <v>0</v>
      </c>
    </row>
    <row r="124" spans="1:20" ht="12.75">
      <c r="A124">
        <v>4</v>
      </c>
      <c r="B124" t="s">
        <v>386</v>
      </c>
      <c r="C124" t="s">
        <v>125</v>
      </c>
      <c r="D124">
        <v>12319999</v>
      </c>
      <c r="E124" s="8" t="s">
        <v>1</v>
      </c>
      <c r="F124" s="7">
        <v>133.69</v>
      </c>
      <c r="G124" s="5" t="s">
        <v>389</v>
      </c>
      <c r="H124" s="5" t="s">
        <v>390</v>
      </c>
      <c r="I124" s="5" t="s">
        <v>388</v>
      </c>
      <c r="J124" t="s">
        <v>0</v>
      </c>
      <c r="K124" t="s">
        <v>0</v>
      </c>
      <c r="L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T124" t="s">
        <v>0</v>
      </c>
    </row>
    <row r="125" spans="1:20" ht="12.75">
      <c r="A125">
        <v>4</v>
      </c>
      <c r="B125" t="s">
        <v>386</v>
      </c>
      <c r="C125" t="s">
        <v>126</v>
      </c>
      <c r="D125">
        <v>12319999</v>
      </c>
      <c r="E125" s="8" t="s">
        <v>1</v>
      </c>
      <c r="F125" s="7">
        <v>52.1</v>
      </c>
      <c r="G125" s="5" t="s">
        <v>389</v>
      </c>
      <c r="H125" s="5" t="s">
        <v>390</v>
      </c>
      <c r="I125" s="5" t="s">
        <v>388</v>
      </c>
      <c r="J125" t="s">
        <v>0</v>
      </c>
      <c r="K125" t="s">
        <v>0</v>
      </c>
      <c r="L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T125" t="s">
        <v>0</v>
      </c>
    </row>
    <row r="126" spans="1:20" ht="12.75">
      <c r="A126">
        <v>4</v>
      </c>
      <c r="B126" t="s">
        <v>386</v>
      </c>
      <c r="C126" t="s">
        <v>127</v>
      </c>
      <c r="D126">
        <v>12319999</v>
      </c>
      <c r="E126" s="8" t="s">
        <v>1</v>
      </c>
      <c r="F126" s="7">
        <v>52.1</v>
      </c>
      <c r="G126" s="5" t="s">
        <v>389</v>
      </c>
      <c r="H126" s="5" t="s">
        <v>390</v>
      </c>
      <c r="I126" s="5" t="s">
        <v>388</v>
      </c>
      <c r="J126" t="s">
        <v>0</v>
      </c>
      <c r="K126" t="s">
        <v>0</v>
      </c>
      <c r="L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T126" t="s">
        <v>0</v>
      </c>
    </row>
    <row r="127" spans="1:20" ht="12.75">
      <c r="A127">
        <v>4</v>
      </c>
      <c r="B127" t="s">
        <v>386</v>
      </c>
      <c r="C127" t="s">
        <v>128</v>
      </c>
      <c r="D127">
        <v>12319999</v>
      </c>
      <c r="E127" s="8" t="s">
        <v>1</v>
      </c>
      <c r="F127" s="7">
        <v>65.1</v>
      </c>
      <c r="G127" s="5" t="s">
        <v>389</v>
      </c>
      <c r="H127" s="5" t="s">
        <v>390</v>
      </c>
      <c r="I127" s="5" t="s">
        <v>388</v>
      </c>
      <c r="J127" t="s">
        <v>0</v>
      </c>
      <c r="K127" t="s">
        <v>0</v>
      </c>
      <c r="L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T127" t="s">
        <v>0</v>
      </c>
    </row>
    <row r="128" spans="1:20" ht="12.75">
      <c r="A128">
        <v>4</v>
      </c>
      <c r="B128" t="s">
        <v>386</v>
      </c>
      <c r="C128" t="s">
        <v>129</v>
      </c>
      <c r="D128">
        <v>12319999</v>
      </c>
      <c r="E128" s="8" t="s">
        <v>1</v>
      </c>
      <c r="F128" s="7">
        <v>65.1</v>
      </c>
      <c r="G128" s="5" t="s">
        <v>389</v>
      </c>
      <c r="H128" s="5" t="s">
        <v>390</v>
      </c>
      <c r="I128" s="5" t="s">
        <v>388</v>
      </c>
      <c r="J128" t="s">
        <v>0</v>
      </c>
      <c r="K128" t="s">
        <v>0</v>
      </c>
      <c r="L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T128" t="s">
        <v>0</v>
      </c>
    </row>
    <row r="129" spans="1:20" ht="12.75">
      <c r="A129">
        <v>4</v>
      </c>
      <c r="B129" t="s">
        <v>386</v>
      </c>
      <c r="C129" t="s">
        <v>130</v>
      </c>
      <c r="D129">
        <v>12319999</v>
      </c>
      <c r="E129" s="8" t="s">
        <v>1</v>
      </c>
      <c r="F129" s="7">
        <v>75.41</v>
      </c>
      <c r="G129" s="5" t="s">
        <v>389</v>
      </c>
      <c r="H129" s="5" t="s">
        <v>390</v>
      </c>
      <c r="I129" s="5" t="s">
        <v>388</v>
      </c>
      <c r="J129" t="s">
        <v>0</v>
      </c>
      <c r="K129" t="s">
        <v>0</v>
      </c>
      <c r="L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T129" t="s">
        <v>0</v>
      </c>
    </row>
    <row r="130" spans="1:20" ht="12.75">
      <c r="A130">
        <v>4</v>
      </c>
      <c r="B130" t="s">
        <v>386</v>
      </c>
      <c r="C130" t="s">
        <v>131</v>
      </c>
      <c r="D130">
        <v>12319999</v>
      </c>
      <c r="E130" s="8" t="s">
        <v>1</v>
      </c>
      <c r="F130" s="7">
        <v>75.41</v>
      </c>
      <c r="G130" s="5" t="s">
        <v>389</v>
      </c>
      <c r="H130" s="5" t="s">
        <v>390</v>
      </c>
      <c r="I130" s="5" t="s">
        <v>388</v>
      </c>
      <c r="J130" t="s">
        <v>0</v>
      </c>
      <c r="K130" t="s">
        <v>0</v>
      </c>
      <c r="L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T130" t="s">
        <v>0</v>
      </c>
    </row>
    <row r="131" spans="1:20" ht="12.75">
      <c r="A131">
        <v>4</v>
      </c>
      <c r="B131" t="s">
        <v>386</v>
      </c>
      <c r="C131" t="s">
        <v>132</v>
      </c>
      <c r="D131">
        <v>12319999</v>
      </c>
      <c r="E131" s="8" t="s">
        <v>1</v>
      </c>
      <c r="F131" s="7">
        <v>88.17</v>
      </c>
      <c r="G131" s="5" t="s">
        <v>389</v>
      </c>
      <c r="H131" s="5" t="s">
        <v>390</v>
      </c>
      <c r="I131" s="5" t="s">
        <v>388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T131" t="s">
        <v>0</v>
      </c>
    </row>
    <row r="132" spans="1:20" ht="12.75">
      <c r="A132">
        <v>4</v>
      </c>
      <c r="B132" t="s">
        <v>386</v>
      </c>
      <c r="C132" t="s">
        <v>133</v>
      </c>
      <c r="D132">
        <v>12319999</v>
      </c>
      <c r="E132" s="8" t="s">
        <v>1</v>
      </c>
      <c r="F132" s="7">
        <v>88.17</v>
      </c>
      <c r="G132" s="5" t="s">
        <v>389</v>
      </c>
      <c r="H132" s="5" t="s">
        <v>390</v>
      </c>
      <c r="I132" s="5" t="s">
        <v>388</v>
      </c>
      <c r="J132" t="s">
        <v>0</v>
      </c>
      <c r="K132" t="s">
        <v>0</v>
      </c>
      <c r="L132" t="s">
        <v>0</v>
      </c>
      <c r="M132" t="s">
        <v>0</v>
      </c>
      <c r="N132" t="s">
        <v>0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T132" t="s">
        <v>0</v>
      </c>
    </row>
    <row r="133" spans="1:20" ht="12.75">
      <c r="A133">
        <v>4</v>
      </c>
      <c r="B133" t="s">
        <v>386</v>
      </c>
      <c r="C133" t="s">
        <v>134</v>
      </c>
      <c r="D133">
        <v>12319999</v>
      </c>
      <c r="E133" s="8" t="s">
        <v>1</v>
      </c>
      <c r="F133" s="7">
        <v>100.75</v>
      </c>
      <c r="G133" s="5" t="s">
        <v>389</v>
      </c>
      <c r="H133" s="5" t="s">
        <v>390</v>
      </c>
      <c r="I133" s="5" t="s">
        <v>388</v>
      </c>
      <c r="J133" t="s">
        <v>0</v>
      </c>
      <c r="K133" t="s">
        <v>0</v>
      </c>
      <c r="L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T133" t="s">
        <v>0</v>
      </c>
    </row>
    <row r="134" spans="1:20" ht="12.75">
      <c r="A134">
        <v>4</v>
      </c>
      <c r="B134" t="s">
        <v>386</v>
      </c>
      <c r="C134" t="s">
        <v>135</v>
      </c>
      <c r="D134">
        <v>12319999</v>
      </c>
      <c r="E134" s="8" t="s">
        <v>1</v>
      </c>
      <c r="F134" s="7">
        <v>100.75</v>
      </c>
      <c r="G134" s="5" t="s">
        <v>389</v>
      </c>
      <c r="H134" s="5" t="s">
        <v>390</v>
      </c>
      <c r="I134" s="5" t="s">
        <v>388</v>
      </c>
      <c r="J134" t="s">
        <v>0</v>
      </c>
      <c r="K134" t="s">
        <v>0</v>
      </c>
      <c r="L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T134" t="s">
        <v>0</v>
      </c>
    </row>
    <row r="135" spans="1:20" ht="12.75">
      <c r="A135">
        <v>4</v>
      </c>
      <c r="B135" t="s">
        <v>386</v>
      </c>
      <c r="C135" t="s">
        <v>136</v>
      </c>
      <c r="D135">
        <v>12319999</v>
      </c>
      <c r="E135" s="8" t="s">
        <v>1</v>
      </c>
      <c r="F135" s="7">
        <v>112.53</v>
      </c>
      <c r="G135" s="5" t="s">
        <v>389</v>
      </c>
      <c r="H135" s="5" t="s">
        <v>390</v>
      </c>
      <c r="I135" s="5" t="s">
        <v>388</v>
      </c>
      <c r="J135" t="s">
        <v>0</v>
      </c>
      <c r="K135" t="s">
        <v>0</v>
      </c>
      <c r="L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T135" t="s">
        <v>0</v>
      </c>
    </row>
    <row r="136" spans="1:20" ht="12.75">
      <c r="A136">
        <v>4</v>
      </c>
      <c r="B136" t="s">
        <v>386</v>
      </c>
      <c r="C136" t="s">
        <v>137</v>
      </c>
      <c r="D136">
        <v>12319999</v>
      </c>
      <c r="E136" s="8" t="s">
        <v>1</v>
      </c>
      <c r="F136" s="7">
        <v>112.53</v>
      </c>
      <c r="G136" s="5" t="s">
        <v>389</v>
      </c>
      <c r="H136" s="5" t="s">
        <v>390</v>
      </c>
      <c r="I136" s="5" t="s">
        <v>388</v>
      </c>
      <c r="J136" t="s">
        <v>0</v>
      </c>
      <c r="K136" t="s">
        <v>0</v>
      </c>
      <c r="L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T136" t="s">
        <v>0</v>
      </c>
    </row>
    <row r="137" spans="1:20" ht="12.75">
      <c r="A137">
        <v>4</v>
      </c>
      <c r="B137" t="s">
        <v>386</v>
      </c>
      <c r="C137" t="s">
        <v>138</v>
      </c>
      <c r="D137">
        <v>12319999</v>
      </c>
      <c r="E137" s="8" t="s">
        <v>1</v>
      </c>
      <c r="F137" s="7">
        <v>125.22</v>
      </c>
      <c r="G137" s="5" t="s">
        <v>389</v>
      </c>
      <c r="H137" s="5" t="s">
        <v>390</v>
      </c>
      <c r="I137" s="5" t="s">
        <v>388</v>
      </c>
      <c r="J137" t="s">
        <v>0</v>
      </c>
      <c r="K137" t="s">
        <v>0</v>
      </c>
      <c r="L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T137" t="s">
        <v>0</v>
      </c>
    </row>
    <row r="138" spans="1:20" ht="12.75">
      <c r="A138">
        <v>4</v>
      </c>
      <c r="B138" t="s">
        <v>386</v>
      </c>
      <c r="C138" t="s">
        <v>139</v>
      </c>
      <c r="D138">
        <v>12319999</v>
      </c>
      <c r="E138" s="8" t="s">
        <v>1</v>
      </c>
      <c r="F138" s="7">
        <v>125.22</v>
      </c>
      <c r="G138" s="5" t="s">
        <v>389</v>
      </c>
      <c r="H138" s="5" t="s">
        <v>390</v>
      </c>
      <c r="I138" s="5" t="s">
        <v>388</v>
      </c>
      <c r="J138" t="s">
        <v>0</v>
      </c>
      <c r="K138" t="s">
        <v>0</v>
      </c>
      <c r="L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T138" t="s">
        <v>0</v>
      </c>
    </row>
    <row r="139" spans="1:20" ht="12.75">
      <c r="A139">
        <v>4</v>
      </c>
      <c r="B139" t="s">
        <v>386</v>
      </c>
      <c r="C139" t="s">
        <v>140</v>
      </c>
      <c r="D139">
        <v>12319999</v>
      </c>
      <c r="E139" s="8" t="s">
        <v>1</v>
      </c>
      <c r="F139" s="7">
        <v>136.87</v>
      </c>
      <c r="G139" s="5" t="s">
        <v>389</v>
      </c>
      <c r="H139" s="5" t="s">
        <v>390</v>
      </c>
      <c r="I139" s="5" t="s">
        <v>388</v>
      </c>
      <c r="J139" t="s">
        <v>0</v>
      </c>
      <c r="K139" t="s">
        <v>0</v>
      </c>
      <c r="L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T139" t="s">
        <v>0</v>
      </c>
    </row>
    <row r="140" spans="1:20" ht="12.75">
      <c r="A140">
        <v>4</v>
      </c>
      <c r="B140" t="s">
        <v>386</v>
      </c>
      <c r="C140" t="s">
        <v>141</v>
      </c>
      <c r="D140">
        <v>12319999</v>
      </c>
      <c r="E140" s="8" t="s">
        <v>1</v>
      </c>
      <c r="F140" s="7">
        <v>136.87</v>
      </c>
      <c r="G140" s="5" t="s">
        <v>389</v>
      </c>
      <c r="H140" s="5" t="s">
        <v>390</v>
      </c>
      <c r="I140" s="5" t="s">
        <v>388</v>
      </c>
      <c r="J140" t="s">
        <v>0</v>
      </c>
      <c r="K140" t="s">
        <v>0</v>
      </c>
      <c r="L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T140" t="s">
        <v>0</v>
      </c>
    </row>
    <row r="141" spans="1:20" ht="12.75">
      <c r="A141">
        <v>4</v>
      </c>
      <c r="B141" t="s">
        <v>386</v>
      </c>
      <c r="C141" t="s">
        <v>142</v>
      </c>
      <c r="D141">
        <v>12319999</v>
      </c>
      <c r="E141" s="8" t="s">
        <v>1</v>
      </c>
      <c r="F141" s="7">
        <v>85.09</v>
      </c>
      <c r="G141" s="5" t="s">
        <v>389</v>
      </c>
      <c r="H141" s="5" t="s">
        <v>390</v>
      </c>
      <c r="I141" s="5" t="s">
        <v>388</v>
      </c>
      <c r="J141" t="s">
        <v>0</v>
      </c>
      <c r="K141" t="s">
        <v>0</v>
      </c>
      <c r="L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T141" t="s">
        <v>0</v>
      </c>
    </row>
    <row r="142" spans="1:20" ht="12.75">
      <c r="A142">
        <v>4</v>
      </c>
      <c r="B142" t="s">
        <v>386</v>
      </c>
      <c r="C142" t="s">
        <v>143</v>
      </c>
      <c r="D142">
        <v>12319999</v>
      </c>
      <c r="E142" s="8" t="s">
        <v>1</v>
      </c>
      <c r="F142" s="7">
        <v>85.09</v>
      </c>
      <c r="G142" s="5" t="s">
        <v>389</v>
      </c>
      <c r="H142" s="5" t="s">
        <v>390</v>
      </c>
      <c r="I142" s="5" t="s">
        <v>388</v>
      </c>
      <c r="J142" t="s">
        <v>0</v>
      </c>
      <c r="K142" t="s">
        <v>0</v>
      </c>
      <c r="L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T142" t="s">
        <v>0</v>
      </c>
    </row>
    <row r="143" spans="1:20" ht="12.75">
      <c r="A143">
        <v>4</v>
      </c>
      <c r="B143" t="s">
        <v>386</v>
      </c>
      <c r="C143" t="s">
        <v>144</v>
      </c>
      <c r="D143">
        <v>12319999</v>
      </c>
      <c r="E143" s="8" t="s">
        <v>1</v>
      </c>
      <c r="F143" s="7">
        <v>99.28</v>
      </c>
      <c r="G143" s="5" t="s">
        <v>389</v>
      </c>
      <c r="H143" s="5" t="s">
        <v>390</v>
      </c>
      <c r="I143" s="5" t="s">
        <v>388</v>
      </c>
      <c r="J143" t="s">
        <v>0</v>
      </c>
      <c r="K143" t="s">
        <v>0</v>
      </c>
      <c r="L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T143" t="s">
        <v>0</v>
      </c>
    </row>
    <row r="144" spans="1:20" ht="12.75">
      <c r="A144">
        <v>4</v>
      </c>
      <c r="B144" t="s">
        <v>386</v>
      </c>
      <c r="C144" t="s">
        <v>145</v>
      </c>
      <c r="D144">
        <v>12319999</v>
      </c>
      <c r="E144" s="8" t="s">
        <v>1</v>
      </c>
      <c r="F144" s="7">
        <v>99.28</v>
      </c>
      <c r="G144" s="5" t="s">
        <v>389</v>
      </c>
      <c r="H144" s="5" t="s">
        <v>390</v>
      </c>
      <c r="I144" s="5" t="s">
        <v>388</v>
      </c>
      <c r="J144" t="s">
        <v>0</v>
      </c>
      <c r="K144" t="s">
        <v>0</v>
      </c>
      <c r="L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T144" t="s">
        <v>0</v>
      </c>
    </row>
    <row r="145" spans="1:20" ht="12.75">
      <c r="A145">
        <v>4</v>
      </c>
      <c r="B145" t="s">
        <v>386</v>
      </c>
      <c r="C145" t="s">
        <v>146</v>
      </c>
      <c r="D145">
        <v>12319999</v>
      </c>
      <c r="E145" s="8" t="s">
        <v>1</v>
      </c>
      <c r="F145" s="7">
        <v>132.07</v>
      </c>
      <c r="G145" s="5" t="s">
        <v>389</v>
      </c>
      <c r="H145" s="5" t="s">
        <v>390</v>
      </c>
      <c r="I145" s="5" t="s">
        <v>388</v>
      </c>
      <c r="J145" t="s">
        <v>0</v>
      </c>
      <c r="K145" t="s">
        <v>0</v>
      </c>
      <c r="L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T145" t="s">
        <v>0</v>
      </c>
    </row>
    <row r="146" spans="1:20" ht="12.75">
      <c r="A146">
        <v>4</v>
      </c>
      <c r="B146" t="s">
        <v>386</v>
      </c>
      <c r="C146" t="s">
        <v>147</v>
      </c>
      <c r="D146">
        <v>12319999</v>
      </c>
      <c r="E146" s="8" t="s">
        <v>1</v>
      </c>
      <c r="F146" s="7">
        <v>132.07</v>
      </c>
      <c r="G146" s="5" t="s">
        <v>389</v>
      </c>
      <c r="H146" s="5" t="s">
        <v>390</v>
      </c>
      <c r="I146" s="5" t="s">
        <v>388</v>
      </c>
      <c r="J146" t="s">
        <v>0</v>
      </c>
      <c r="K146" t="s">
        <v>0</v>
      </c>
      <c r="L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T146" t="s">
        <v>0</v>
      </c>
    </row>
    <row r="147" spans="1:20" ht="12.75">
      <c r="A147">
        <v>4</v>
      </c>
      <c r="B147" t="s">
        <v>386</v>
      </c>
      <c r="C147" t="s">
        <v>148</v>
      </c>
      <c r="D147">
        <v>12319999</v>
      </c>
      <c r="E147" s="8" t="s">
        <v>1</v>
      </c>
      <c r="F147" s="7">
        <v>60.19</v>
      </c>
      <c r="G147" s="5" t="s">
        <v>389</v>
      </c>
      <c r="H147" s="5" t="s">
        <v>390</v>
      </c>
      <c r="I147" s="5" t="s">
        <v>388</v>
      </c>
      <c r="J147" t="s">
        <v>0</v>
      </c>
      <c r="K147" t="s">
        <v>0</v>
      </c>
      <c r="L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T147" t="s">
        <v>0</v>
      </c>
    </row>
    <row r="148" spans="1:20" ht="12.75">
      <c r="A148">
        <v>4</v>
      </c>
      <c r="B148" t="s">
        <v>386</v>
      </c>
      <c r="C148" t="s">
        <v>149</v>
      </c>
      <c r="D148">
        <v>12319999</v>
      </c>
      <c r="E148" s="8" t="s">
        <v>1</v>
      </c>
      <c r="F148" s="7">
        <v>60.19</v>
      </c>
      <c r="G148" s="5" t="s">
        <v>389</v>
      </c>
      <c r="H148" s="5" t="s">
        <v>390</v>
      </c>
      <c r="I148" s="5" t="s">
        <v>388</v>
      </c>
      <c r="J148" t="s">
        <v>0</v>
      </c>
      <c r="K148" t="s">
        <v>0</v>
      </c>
      <c r="L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T148" t="s">
        <v>0</v>
      </c>
    </row>
    <row r="149" spans="1:20" ht="12.75">
      <c r="A149">
        <v>4</v>
      </c>
      <c r="B149" t="s">
        <v>386</v>
      </c>
      <c r="C149" t="s">
        <v>150</v>
      </c>
      <c r="D149">
        <v>12319999</v>
      </c>
      <c r="E149" s="8" t="s">
        <v>1</v>
      </c>
      <c r="F149" s="7">
        <v>68.68</v>
      </c>
      <c r="G149" s="5" t="s">
        <v>389</v>
      </c>
      <c r="H149" s="5" t="s">
        <v>390</v>
      </c>
      <c r="I149" s="5" t="s">
        <v>388</v>
      </c>
      <c r="J149" t="s">
        <v>0</v>
      </c>
      <c r="K149" t="s">
        <v>0</v>
      </c>
      <c r="L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T149" t="s">
        <v>0</v>
      </c>
    </row>
    <row r="150" spans="1:20" ht="12.75">
      <c r="A150">
        <v>4</v>
      </c>
      <c r="B150" t="s">
        <v>386</v>
      </c>
      <c r="C150" t="s">
        <v>151</v>
      </c>
      <c r="D150">
        <v>12319999</v>
      </c>
      <c r="E150" s="8" t="s">
        <v>1</v>
      </c>
      <c r="F150" s="7">
        <v>68.68</v>
      </c>
      <c r="G150" s="5" t="s">
        <v>389</v>
      </c>
      <c r="H150" s="5" t="s">
        <v>390</v>
      </c>
      <c r="I150" s="5" t="s">
        <v>388</v>
      </c>
      <c r="J150" t="s">
        <v>0</v>
      </c>
      <c r="K150" t="s">
        <v>0</v>
      </c>
      <c r="L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T150" t="s">
        <v>0</v>
      </c>
    </row>
    <row r="151" spans="1:20" ht="12.75">
      <c r="A151">
        <v>4</v>
      </c>
      <c r="B151" t="s">
        <v>386</v>
      </c>
      <c r="C151" t="s">
        <v>152</v>
      </c>
      <c r="D151">
        <v>12319999</v>
      </c>
      <c r="E151" s="8" t="s">
        <v>1</v>
      </c>
      <c r="F151" s="7">
        <v>79.07</v>
      </c>
      <c r="G151" s="5" t="s">
        <v>389</v>
      </c>
      <c r="H151" s="5" t="s">
        <v>390</v>
      </c>
      <c r="I151" s="5" t="s">
        <v>388</v>
      </c>
      <c r="J151" t="s">
        <v>0</v>
      </c>
      <c r="K151" t="s">
        <v>0</v>
      </c>
      <c r="L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T151" t="s">
        <v>0</v>
      </c>
    </row>
    <row r="152" spans="1:20" ht="12.75">
      <c r="A152">
        <v>4</v>
      </c>
      <c r="B152" t="s">
        <v>386</v>
      </c>
      <c r="C152" t="s">
        <v>153</v>
      </c>
      <c r="D152">
        <v>12319999</v>
      </c>
      <c r="E152" s="8" t="s">
        <v>1</v>
      </c>
      <c r="F152" s="7">
        <v>79.07</v>
      </c>
      <c r="G152" s="5" t="s">
        <v>389</v>
      </c>
      <c r="H152" s="5" t="s">
        <v>390</v>
      </c>
      <c r="I152" s="5" t="s">
        <v>388</v>
      </c>
      <c r="J152" t="s">
        <v>0</v>
      </c>
      <c r="K152" t="s">
        <v>0</v>
      </c>
      <c r="L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T152" t="s">
        <v>0</v>
      </c>
    </row>
    <row r="153" spans="1:20" ht="12.75">
      <c r="A153">
        <v>4</v>
      </c>
      <c r="B153" t="s">
        <v>386</v>
      </c>
      <c r="C153" t="s">
        <v>154</v>
      </c>
      <c r="D153">
        <v>12319999</v>
      </c>
      <c r="E153" s="8" t="s">
        <v>1</v>
      </c>
      <c r="F153" s="7">
        <v>91.82</v>
      </c>
      <c r="G153" s="5" t="s">
        <v>389</v>
      </c>
      <c r="H153" s="5" t="s">
        <v>390</v>
      </c>
      <c r="I153" s="5" t="s">
        <v>388</v>
      </c>
      <c r="J153" t="s">
        <v>0</v>
      </c>
      <c r="K153" t="s">
        <v>0</v>
      </c>
      <c r="L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T153" t="s">
        <v>0</v>
      </c>
    </row>
    <row r="154" spans="1:20" ht="12.75">
      <c r="A154">
        <v>4</v>
      </c>
      <c r="B154" t="s">
        <v>386</v>
      </c>
      <c r="C154" t="s">
        <v>155</v>
      </c>
      <c r="D154">
        <v>12319999</v>
      </c>
      <c r="E154" s="8" t="s">
        <v>1</v>
      </c>
      <c r="F154" s="7">
        <v>91.82</v>
      </c>
      <c r="G154" s="5" t="s">
        <v>389</v>
      </c>
      <c r="H154" s="5" t="s">
        <v>390</v>
      </c>
      <c r="I154" s="5" t="s">
        <v>388</v>
      </c>
      <c r="J154" t="s">
        <v>0</v>
      </c>
      <c r="K154" t="s">
        <v>0</v>
      </c>
      <c r="L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T154" t="s">
        <v>0</v>
      </c>
    </row>
    <row r="155" spans="1:20" ht="12.75">
      <c r="A155">
        <v>4</v>
      </c>
      <c r="B155" t="s">
        <v>386</v>
      </c>
      <c r="C155" t="s">
        <v>156</v>
      </c>
      <c r="D155">
        <v>12319999</v>
      </c>
      <c r="E155" s="8" t="s">
        <v>1</v>
      </c>
      <c r="F155" s="7">
        <v>100.88</v>
      </c>
      <c r="G155" s="5" t="s">
        <v>389</v>
      </c>
      <c r="H155" s="5" t="s">
        <v>390</v>
      </c>
      <c r="I155" s="5" t="s">
        <v>388</v>
      </c>
      <c r="J155" t="s">
        <v>0</v>
      </c>
      <c r="K155" t="s">
        <v>0</v>
      </c>
      <c r="L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T155" t="s">
        <v>0</v>
      </c>
    </row>
    <row r="156" spans="1:20" ht="12.75">
      <c r="A156">
        <v>4</v>
      </c>
      <c r="B156" t="s">
        <v>386</v>
      </c>
      <c r="C156" t="s">
        <v>157</v>
      </c>
      <c r="D156">
        <v>12319999</v>
      </c>
      <c r="E156" s="8" t="s">
        <v>1</v>
      </c>
      <c r="F156" s="7">
        <v>100.88</v>
      </c>
      <c r="G156" s="5" t="s">
        <v>389</v>
      </c>
      <c r="H156" s="5" t="s">
        <v>390</v>
      </c>
      <c r="I156" s="5" t="s">
        <v>388</v>
      </c>
      <c r="J156" t="s">
        <v>0</v>
      </c>
      <c r="K156" t="s">
        <v>0</v>
      </c>
      <c r="L156" t="s">
        <v>0</v>
      </c>
      <c r="M156" t="s">
        <v>0</v>
      </c>
      <c r="N156" t="s">
        <v>0</v>
      </c>
      <c r="O156" t="s">
        <v>0</v>
      </c>
      <c r="P156" t="s">
        <v>0</v>
      </c>
      <c r="Q156" t="s">
        <v>0</v>
      </c>
      <c r="R156" t="s">
        <v>0</v>
      </c>
      <c r="S156" t="s">
        <v>0</v>
      </c>
      <c r="T156" t="s">
        <v>0</v>
      </c>
    </row>
    <row r="157" spans="1:20" ht="12.75">
      <c r="A157">
        <v>4</v>
      </c>
      <c r="B157" t="s">
        <v>386</v>
      </c>
      <c r="C157" t="s">
        <v>158</v>
      </c>
      <c r="D157">
        <v>12319999</v>
      </c>
      <c r="E157" s="8" t="s">
        <v>1</v>
      </c>
      <c r="F157" s="7">
        <v>122.02</v>
      </c>
      <c r="G157" s="5" t="s">
        <v>389</v>
      </c>
      <c r="H157" s="5" t="s">
        <v>390</v>
      </c>
      <c r="I157" s="5" t="s">
        <v>388</v>
      </c>
      <c r="J157" t="s">
        <v>0</v>
      </c>
      <c r="K157" t="s">
        <v>0</v>
      </c>
      <c r="L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T157" t="s">
        <v>0</v>
      </c>
    </row>
    <row r="158" spans="1:20" ht="12.75">
      <c r="A158">
        <v>4</v>
      </c>
      <c r="B158" t="s">
        <v>386</v>
      </c>
      <c r="C158" t="s">
        <v>159</v>
      </c>
      <c r="D158">
        <v>12319999</v>
      </c>
      <c r="E158" s="8" t="s">
        <v>1</v>
      </c>
      <c r="F158" s="7">
        <v>122.02</v>
      </c>
      <c r="G158" s="5" t="s">
        <v>389</v>
      </c>
      <c r="H158" s="5" t="s">
        <v>390</v>
      </c>
      <c r="I158" s="5" t="s">
        <v>388</v>
      </c>
      <c r="J158" t="s">
        <v>0</v>
      </c>
      <c r="K158" t="s">
        <v>0</v>
      </c>
      <c r="L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T158" t="s">
        <v>0</v>
      </c>
    </row>
    <row r="159" spans="1:20" ht="12.75">
      <c r="A159">
        <v>4</v>
      </c>
      <c r="B159" t="s">
        <v>386</v>
      </c>
      <c r="C159" t="s">
        <v>160</v>
      </c>
      <c r="D159">
        <v>12319999</v>
      </c>
      <c r="E159" s="8" t="s">
        <v>1</v>
      </c>
      <c r="F159" s="7">
        <v>59.22</v>
      </c>
      <c r="G159" s="5" t="s">
        <v>389</v>
      </c>
      <c r="H159" s="5" t="s">
        <v>390</v>
      </c>
      <c r="I159" s="5" t="s">
        <v>388</v>
      </c>
      <c r="J159" t="s">
        <v>0</v>
      </c>
      <c r="K159" t="s">
        <v>0</v>
      </c>
      <c r="L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T159" t="s">
        <v>0</v>
      </c>
    </row>
    <row r="160" spans="1:20" ht="12.75">
      <c r="A160">
        <v>4</v>
      </c>
      <c r="B160" t="s">
        <v>386</v>
      </c>
      <c r="C160" t="s">
        <v>161</v>
      </c>
      <c r="D160">
        <v>12319999</v>
      </c>
      <c r="E160" s="8" t="s">
        <v>1</v>
      </c>
      <c r="F160" s="7">
        <v>59.22</v>
      </c>
      <c r="G160" s="5" t="s">
        <v>389</v>
      </c>
      <c r="H160" s="5" t="s">
        <v>390</v>
      </c>
      <c r="I160" s="5" t="s">
        <v>388</v>
      </c>
      <c r="J160" t="s">
        <v>0</v>
      </c>
      <c r="K160" t="s">
        <v>0</v>
      </c>
      <c r="L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T160" t="s">
        <v>0</v>
      </c>
    </row>
    <row r="161" spans="1:20" ht="12.75">
      <c r="A161">
        <v>4</v>
      </c>
      <c r="B161" t="s">
        <v>386</v>
      </c>
      <c r="C161" t="s">
        <v>162</v>
      </c>
      <c r="D161">
        <v>12319999</v>
      </c>
      <c r="E161" s="8" t="s">
        <v>1</v>
      </c>
      <c r="F161" s="7">
        <v>67.55</v>
      </c>
      <c r="G161" s="5" t="s">
        <v>389</v>
      </c>
      <c r="H161" s="5" t="s">
        <v>390</v>
      </c>
      <c r="I161" s="5" t="s">
        <v>388</v>
      </c>
      <c r="J161" t="s">
        <v>0</v>
      </c>
      <c r="K161" t="s">
        <v>0</v>
      </c>
      <c r="L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T161" t="s">
        <v>0</v>
      </c>
    </row>
    <row r="162" spans="1:20" ht="12.75">
      <c r="A162">
        <v>4</v>
      </c>
      <c r="B162" t="s">
        <v>386</v>
      </c>
      <c r="C162" t="s">
        <v>163</v>
      </c>
      <c r="D162">
        <v>12319999</v>
      </c>
      <c r="E162" s="8" t="s">
        <v>1</v>
      </c>
      <c r="F162" s="7">
        <v>67.55</v>
      </c>
      <c r="G162" s="5" t="s">
        <v>389</v>
      </c>
      <c r="H162" s="5" t="s">
        <v>390</v>
      </c>
      <c r="I162" s="5" t="s">
        <v>388</v>
      </c>
      <c r="J162" t="s">
        <v>0</v>
      </c>
      <c r="K162" t="s">
        <v>0</v>
      </c>
      <c r="L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T162" t="s">
        <v>0</v>
      </c>
    </row>
    <row r="163" spans="1:20" ht="12.75">
      <c r="A163">
        <v>4</v>
      </c>
      <c r="B163" t="s">
        <v>386</v>
      </c>
      <c r="C163" t="s">
        <v>164</v>
      </c>
      <c r="D163">
        <v>12319999</v>
      </c>
      <c r="E163" s="8" t="s">
        <v>1</v>
      </c>
      <c r="F163" s="7">
        <v>77.47</v>
      </c>
      <c r="G163" s="5" t="s">
        <v>389</v>
      </c>
      <c r="H163" s="5" t="s">
        <v>390</v>
      </c>
      <c r="I163" s="5" t="s">
        <v>388</v>
      </c>
      <c r="J163" t="s">
        <v>0</v>
      </c>
      <c r="K163" t="s">
        <v>0</v>
      </c>
      <c r="L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T163" t="s">
        <v>0</v>
      </c>
    </row>
    <row r="164" spans="1:20" ht="12.75">
      <c r="A164">
        <v>4</v>
      </c>
      <c r="B164" t="s">
        <v>386</v>
      </c>
      <c r="C164" t="s">
        <v>165</v>
      </c>
      <c r="D164">
        <v>12319999</v>
      </c>
      <c r="E164" s="8" t="s">
        <v>1</v>
      </c>
      <c r="F164" s="7">
        <v>77.47</v>
      </c>
      <c r="G164" s="5" t="s">
        <v>389</v>
      </c>
      <c r="H164" s="5" t="s">
        <v>390</v>
      </c>
      <c r="I164" s="5" t="s">
        <v>388</v>
      </c>
      <c r="J164" t="s">
        <v>0</v>
      </c>
      <c r="K164" t="s">
        <v>0</v>
      </c>
      <c r="L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T164" t="s">
        <v>0</v>
      </c>
    </row>
    <row r="165" spans="1:20" ht="12.75">
      <c r="A165">
        <v>4</v>
      </c>
      <c r="B165" t="s">
        <v>386</v>
      </c>
      <c r="C165" t="s">
        <v>166</v>
      </c>
      <c r="D165">
        <v>12319999</v>
      </c>
      <c r="E165" s="8" t="s">
        <v>1</v>
      </c>
      <c r="F165" s="7">
        <v>90.26</v>
      </c>
      <c r="G165" s="5" t="s">
        <v>389</v>
      </c>
      <c r="H165" s="5" t="s">
        <v>390</v>
      </c>
      <c r="I165" s="5" t="s">
        <v>388</v>
      </c>
      <c r="J165" t="s">
        <v>0</v>
      </c>
      <c r="K165" t="s">
        <v>0</v>
      </c>
      <c r="L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T165" t="s">
        <v>0</v>
      </c>
    </row>
    <row r="166" spans="1:20" ht="12.75">
      <c r="A166">
        <v>4</v>
      </c>
      <c r="B166" t="s">
        <v>386</v>
      </c>
      <c r="C166" t="s">
        <v>167</v>
      </c>
      <c r="D166">
        <v>12319999</v>
      </c>
      <c r="E166" s="8" t="s">
        <v>1</v>
      </c>
      <c r="F166" s="7">
        <v>90.26</v>
      </c>
      <c r="G166" s="5" t="s">
        <v>389</v>
      </c>
      <c r="H166" s="5" t="s">
        <v>390</v>
      </c>
      <c r="I166" s="5" t="s">
        <v>388</v>
      </c>
      <c r="J166" t="s">
        <v>0</v>
      </c>
      <c r="K166" t="s">
        <v>0</v>
      </c>
      <c r="L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T166" t="s">
        <v>0</v>
      </c>
    </row>
    <row r="167" spans="1:20" ht="12.75">
      <c r="A167">
        <v>4</v>
      </c>
      <c r="B167" t="s">
        <v>386</v>
      </c>
      <c r="C167" t="s">
        <v>168</v>
      </c>
      <c r="D167">
        <v>12319999</v>
      </c>
      <c r="E167" s="8" t="s">
        <v>1</v>
      </c>
      <c r="F167" s="7">
        <v>99.84</v>
      </c>
      <c r="G167" s="5" t="s">
        <v>389</v>
      </c>
      <c r="H167" s="5" t="s">
        <v>390</v>
      </c>
      <c r="I167" s="5" t="s">
        <v>388</v>
      </c>
      <c r="J167" t="s">
        <v>0</v>
      </c>
      <c r="K167" t="s">
        <v>0</v>
      </c>
      <c r="L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T167" t="s">
        <v>0</v>
      </c>
    </row>
    <row r="168" spans="1:20" ht="12.75">
      <c r="A168">
        <v>4</v>
      </c>
      <c r="B168" t="s">
        <v>386</v>
      </c>
      <c r="C168" t="s">
        <v>169</v>
      </c>
      <c r="D168">
        <v>12319999</v>
      </c>
      <c r="E168" s="8" t="s">
        <v>1</v>
      </c>
      <c r="F168" s="7">
        <v>99.84</v>
      </c>
      <c r="G168" s="5" t="s">
        <v>389</v>
      </c>
      <c r="H168" s="5" t="s">
        <v>390</v>
      </c>
      <c r="I168" s="5" t="s">
        <v>388</v>
      </c>
      <c r="J168" t="s">
        <v>0</v>
      </c>
      <c r="K168" t="s">
        <v>0</v>
      </c>
      <c r="L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T168" t="s">
        <v>0</v>
      </c>
    </row>
    <row r="169" spans="1:20" ht="12.75">
      <c r="A169">
        <v>4</v>
      </c>
      <c r="B169" t="s">
        <v>386</v>
      </c>
      <c r="C169" t="s">
        <v>170</v>
      </c>
      <c r="D169">
        <v>12319999</v>
      </c>
      <c r="E169" s="8" t="s">
        <v>1</v>
      </c>
      <c r="F169" s="7">
        <v>118.76</v>
      </c>
      <c r="G169" s="5" t="s">
        <v>389</v>
      </c>
      <c r="H169" s="5" t="s">
        <v>390</v>
      </c>
      <c r="I169" s="5" t="s">
        <v>388</v>
      </c>
      <c r="J169" t="s">
        <v>0</v>
      </c>
      <c r="K169" t="s">
        <v>0</v>
      </c>
      <c r="L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T169" t="s">
        <v>0</v>
      </c>
    </row>
    <row r="170" spans="1:20" ht="12.75">
      <c r="A170">
        <v>4</v>
      </c>
      <c r="B170" t="s">
        <v>386</v>
      </c>
      <c r="C170" t="s">
        <v>171</v>
      </c>
      <c r="D170">
        <v>12319999</v>
      </c>
      <c r="E170" s="8" t="s">
        <v>1</v>
      </c>
      <c r="F170" s="7">
        <v>118.76</v>
      </c>
      <c r="G170" s="5" t="s">
        <v>389</v>
      </c>
      <c r="H170" s="5" t="s">
        <v>390</v>
      </c>
      <c r="I170" s="5" t="s">
        <v>388</v>
      </c>
      <c r="J170" t="s">
        <v>0</v>
      </c>
      <c r="K170" t="s">
        <v>0</v>
      </c>
      <c r="L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T170" t="s">
        <v>0</v>
      </c>
    </row>
    <row r="171" spans="1:20" ht="12.75">
      <c r="A171">
        <v>4</v>
      </c>
      <c r="B171" t="s">
        <v>386</v>
      </c>
      <c r="C171" t="s">
        <v>172</v>
      </c>
      <c r="D171">
        <v>12319999</v>
      </c>
      <c r="E171" s="8" t="s">
        <v>1</v>
      </c>
      <c r="F171" s="7">
        <v>47.08</v>
      </c>
      <c r="G171" s="5" t="s">
        <v>389</v>
      </c>
      <c r="H171" s="5" t="s">
        <v>390</v>
      </c>
      <c r="I171" s="5" t="s">
        <v>388</v>
      </c>
      <c r="J171" t="s">
        <v>0</v>
      </c>
      <c r="K171" t="s">
        <v>0</v>
      </c>
      <c r="L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T171" t="s">
        <v>0</v>
      </c>
    </row>
    <row r="172" spans="1:20" ht="12.75">
      <c r="A172">
        <v>4</v>
      </c>
      <c r="B172" t="s">
        <v>386</v>
      </c>
      <c r="C172" t="s">
        <v>173</v>
      </c>
      <c r="D172">
        <v>12319999</v>
      </c>
      <c r="E172" s="8" t="s">
        <v>1</v>
      </c>
      <c r="F172" s="7">
        <v>47.08</v>
      </c>
      <c r="G172" s="5" t="s">
        <v>389</v>
      </c>
      <c r="H172" s="5" t="s">
        <v>390</v>
      </c>
      <c r="I172" s="5" t="s">
        <v>388</v>
      </c>
      <c r="J172" t="s">
        <v>0</v>
      </c>
      <c r="K172" t="s">
        <v>0</v>
      </c>
      <c r="L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T172" t="s">
        <v>0</v>
      </c>
    </row>
    <row r="173" spans="1:20" ht="12.75">
      <c r="A173">
        <v>4</v>
      </c>
      <c r="B173" t="s">
        <v>386</v>
      </c>
      <c r="C173" t="s">
        <v>174</v>
      </c>
      <c r="D173">
        <v>12319999</v>
      </c>
      <c r="E173" s="8" t="s">
        <v>1</v>
      </c>
      <c r="F173" s="7">
        <v>61.16</v>
      </c>
      <c r="G173" s="5" t="s">
        <v>389</v>
      </c>
      <c r="H173" s="5" t="s">
        <v>390</v>
      </c>
      <c r="I173" s="5" t="s">
        <v>388</v>
      </c>
      <c r="J173" t="s">
        <v>0</v>
      </c>
      <c r="K173" t="s">
        <v>0</v>
      </c>
      <c r="L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T173" t="s">
        <v>0</v>
      </c>
    </row>
    <row r="174" spans="1:20" ht="12.75">
      <c r="A174">
        <v>4</v>
      </c>
      <c r="B174" t="s">
        <v>386</v>
      </c>
      <c r="C174" t="s">
        <v>175</v>
      </c>
      <c r="D174">
        <v>12319999</v>
      </c>
      <c r="E174" s="8" t="s">
        <v>1</v>
      </c>
      <c r="F174" s="7">
        <v>61.16</v>
      </c>
      <c r="G174" s="5" t="s">
        <v>389</v>
      </c>
      <c r="H174" s="5" t="s">
        <v>390</v>
      </c>
      <c r="I174" s="5" t="s">
        <v>388</v>
      </c>
      <c r="J174" t="s">
        <v>0</v>
      </c>
      <c r="K174" t="s">
        <v>0</v>
      </c>
      <c r="L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T174" t="s">
        <v>0</v>
      </c>
    </row>
    <row r="175" spans="1:20" ht="12.75">
      <c r="A175">
        <v>4</v>
      </c>
      <c r="B175" t="s">
        <v>386</v>
      </c>
      <c r="C175" t="s">
        <v>176</v>
      </c>
      <c r="D175">
        <v>12319999</v>
      </c>
      <c r="E175" s="8" t="s">
        <v>1</v>
      </c>
      <c r="F175" s="7">
        <v>69.89</v>
      </c>
      <c r="G175" s="5" t="s">
        <v>389</v>
      </c>
      <c r="H175" s="5" t="s">
        <v>390</v>
      </c>
      <c r="I175" s="5" t="s">
        <v>388</v>
      </c>
      <c r="J175" t="s">
        <v>0</v>
      </c>
      <c r="K175" t="s">
        <v>0</v>
      </c>
      <c r="L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T175" t="s">
        <v>0</v>
      </c>
    </row>
    <row r="176" spans="1:20" ht="12.75">
      <c r="A176">
        <v>4</v>
      </c>
      <c r="B176" t="s">
        <v>386</v>
      </c>
      <c r="C176" t="s">
        <v>177</v>
      </c>
      <c r="D176">
        <v>12319999</v>
      </c>
      <c r="E176" s="8" t="s">
        <v>1</v>
      </c>
      <c r="F176" s="7">
        <v>69.89</v>
      </c>
      <c r="G176" s="5" t="s">
        <v>389</v>
      </c>
      <c r="H176" s="5" t="s">
        <v>390</v>
      </c>
      <c r="I176" s="5" t="s">
        <v>388</v>
      </c>
      <c r="J176" t="s">
        <v>0</v>
      </c>
      <c r="K176" t="s">
        <v>0</v>
      </c>
      <c r="L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T176" t="s">
        <v>0</v>
      </c>
    </row>
    <row r="177" spans="1:20" ht="12.75">
      <c r="A177">
        <v>4</v>
      </c>
      <c r="B177" t="s">
        <v>386</v>
      </c>
      <c r="C177" t="s">
        <v>178</v>
      </c>
      <c r="D177">
        <v>12319999</v>
      </c>
      <c r="E177" s="8" t="s">
        <v>1</v>
      </c>
      <c r="F177" s="7">
        <v>80.76</v>
      </c>
      <c r="G177" s="5" t="s">
        <v>389</v>
      </c>
      <c r="H177" s="5" t="s">
        <v>390</v>
      </c>
      <c r="I177" s="5" t="s">
        <v>388</v>
      </c>
      <c r="J177" t="s">
        <v>0</v>
      </c>
      <c r="K177" t="s">
        <v>0</v>
      </c>
      <c r="L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T177" t="s">
        <v>0</v>
      </c>
    </row>
    <row r="178" spans="1:20" ht="12.75">
      <c r="A178">
        <v>4</v>
      </c>
      <c r="B178" t="s">
        <v>386</v>
      </c>
      <c r="C178" t="s">
        <v>179</v>
      </c>
      <c r="D178">
        <v>12319999</v>
      </c>
      <c r="E178" s="8" t="s">
        <v>1</v>
      </c>
      <c r="F178" s="7">
        <v>80.76</v>
      </c>
      <c r="G178" s="5" t="s">
        <v>389</v>
      </c>
      <c r="H178" s="5" t="s">
        <v>390</v>
      </c>
      <c r="I178" s="5" t="s">
        <v>388</v>
      </c>
      <c r="J178" t="s">
        <v>0</v>
      </c>
      <c r="K178" t="s">
        <v>0</v>
      </c>
      <c r="L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T178" t="s">
        <v>0</v>
      </c>
    </row>
    <row r="179" spans="1:20" ht="12.75">
      <c r="A179">
        <v>4</v>
      </c>
      <c r="B179" t="s">
        <v>386</v>
      </c>
      <c r="C179" t="s">
        <v>180</v>
      </c>
      <c r="D179">
        <v>12319999</v>
      </c>
      <c r="E179" s="8" t="s">
        <v>1</v>
      </c>
      <c r="F179" s="7">
        <v>93.58</v>
      </c>
      <c r="G179" s="5" t="s">
        <v>389</v>
      </c>
      <c r="H179" s="5" t="s">
        <v>390</v>
      </c>
      <c r="I179" s="5" t="s">
        <v>388</v>
      </c>
      <c r="J179" t="s">
        <v>0</v>
      </c>
      <c r="K179" t="s">
        <v>0</v>
      </c>
      <c r="L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T179" t="s">
        <v>0</v>
      </c>
    </row>
    <row r="180" spans="1:20" ht="12.75">
      <c r="A180">
        <v>4</v>
      </c>
      <c r="B180" t="s">
        <v>386</v>
      </c>
      <c r="C180" t="s">
        <v>181</v>
      </c>
      <c r="D180">
        <v>12319999</v>
      </c>
      <c r="E180" s="8" t="s">
        <v>1</v>
      </c>
      <c r="F180" s="7">
        <v>93.58</v>
      </c>
      <c r="G180" s="5" t="s">
        <v>389</v>
      </c>
      <c r="H180" s="5" t="s">
        <v>390</v>
      </c>
      <c r="I180" s="5" t="s">
        <v>388</v>
      </c>
      <c r="J180" t="s">
        <v>0</v>
      </c>
      <c r="K180" t="s">
        <v>0</v>
      </c>
      <c r="L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T180" t="s">
        <v>0</v>
      </c>
    </row>
    <row r="181" spans="1:20" ht="12.75">
      <c r="A181">
        <v>4</v>
      </c>
      <c r="B181" t="s">
        <v>386</v>
      </c>
      <c r="C181" t="s">
        <v>182</v>
      </c>
      <c r="D181">
        <v>12319999</v>
      </c>
      <c r="E181" s="8" t="s">
        <v>1</v>
      </c>
      <c r="F181" s="7">
        <v>101.89</v>
      </c>
      <c r="G181" s="5" t="s">
        <v>389</v>
      </c>
      <c r="H181" s="5" t="s">
        <v>390</v>
      </c>
      <c r="I181" s="5" t="s">
        <v>388</v>
      </c>
      <c r="J181" t="s">
        <v>0</v>
      </c>
      <c r="K181" t="s">
        <v>0</v>
      </c>
      <c r="L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T181" t="s">
        <v>0</v>
      </c>
    </row>
    <row r="182" spans="1:20" ht="12.75">
      <c r="A182">
        <v>4</v>
      </c>
      <c r="B182" t="s">
        <v>386</v>
      </c>
      <c r="C182" t="s">
        <v>183</v>
      </c>
      <c r="D182">
        <v>12319999</v>
      </c>
      <c r="E182" s="8" t="s">
        <v>1</v>
      </c>
      <c r="F182" s="7">
        <v>101.89</v>
      </c>
      <c r="G182" s="5" t="s">
        <v>389</v>
      </c>
      <c r="H182" s="5" t="s">
        <v>390</v>
      </c>
      <c r="I182" s="5" t="s">
        <v>388</v>
      </c>
      <c r="J182" t="s">
        <v>0</v>
      </c>
      <c r="K182" t="s">
        <v>0</v>
      </c>
      <c r="L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T182" t="s">
        <v>0</v>
      </c>
    </row>
    <row r="183" spans="1:20" ht="12.75">
      <c r="A183">
        <v>4</v>
      </c>
      <c r="B183" t="s">
        <v>386</v>
      </c>
      <c r="C183" t="s">
        <v>184</v>
      </c>
      <c r="D183">
        <v>12319999</v>
      </c>
      <c r="E183" s="8" t="s">
        <v>1</v>
      </c>
      <c r="F183" s="7">
        <v>112.22</v>
      </c>
      <c r="G183" s="5" t="s">
        <v>389</v>
      </c>
      <c r="H183" s="5" t="s">
        <v>390</v>
      </c>
      <c r="I183" s="5" t="s">
        <v>388</v>
      </c>
      <c r="J183" t="s">
        <v>0</v>
      </c>
      <c r="K183" t="s">
        <v>0</v>
      </c>
      <c r="L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T183" t="s">
        <v>0</v>
      </c>
    </row>
    <row r="184" spans="1:20" ht="12.75">
      <c r="A184">
        <v>4</v>
      </c>
      <c r="B184" t="s">
        <v>386</v>
      </c>
      <c r="C184" t="s">
        <v>185</v>
      </c>
      <c r="D184">
        <v>12319999</v>
      </c>
      <c r="E184" s="8" t="s">
        <v>1</v>
      </c>
      <c r="F184" s="7">
        <v>112.22</v>
      </c>
      <c r="G184" s="5" t="s">
        <v>389</v>
      </c>
      <c r="H184" s="5" t="s">
        <v>390</v>
      </c>
      <c r="I184" s="5" t="s">
        <v>388</v>
      </c>
      <c r="J184" t="s">
        <v>0</v>
      </c>
      <c r="K184" t="s">
        <v>0</v>
      </c>
      <c r="L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T184" t="s">
        <v>0</v>
      </c>
    </row>
    <row r="185" spans="1:20" ht="12.75">
      <c r="A185">
        <v>4</v>
      </c>
      <c r="B185" t="s">
        <v>386</v>
      </c>
      <c r="C185" t="s">
        <v>186</v>
      </c>
      <c r="D185">
        <v>12319999</v>
      </c>
      <c r="E185" s="8" t="s">
        <v>1</v>
      </c>
      <c r="F185" s="7">
        <v>122.54</v>
      </c>
      <c r="G185" s="5" t="s">
        <v>389</v>
      </c>
      <c r="H185" s="5" t="s">
        <v>390</v>
      </c>
      <c r="I185" s="5" t="s">
        <v>388</v>
      </c>
      <c r="J185" t="s">
        <v>0</v>
      </c>
      <c r="K185" t="s">
        <v>0</v>
      </c>
      <c r="L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T185" t="s">
        <v>0</v>
      </c>
    </row>
    <row r="186" spans="1:20" ht="12.75">
      <c r="A186">
        <v>4</v>
      </c>
      <c r="B186" t="s">
        <v>386</v>
      </c>
      <c r="C186" t="s">
        <v>187</v>
      </c>
      <c r="D186">
        <v>12319999</v>
      </c>
      <c r="E186" s="8" t="s">
        <v>1</v>
      </c>
      <c r="F186" s="7">
        <v>122.54</v>
      </c>
      <c r="G186" s="5" t="s">
        <v>389</v>
      </c>
      <c r="H186" s="5" t="s">
        <v>390</v>
      </c>
      <c r="I186" s="5" t="s">
        <v>388</v>
      </c>
      <c r="J186" t="s">
        <v>0</v>
      </c>
      <c r="K186" t="s">
        <v>0</v>
      </c>
      <c r="L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T186" t="s">
        <v>0</v>
      </c>
    </row>
    <row r="187" spans="1:20" ht="12.75">
      <c r="A187">
        <v>4</v>
      </c>
      <c r="B187" t="s">
        <v>386</v>
      </c>
      <c r="C187" t="s">
        <v>188</v>
      </c>
      <c r="D187">
        <v>12319999</v>
      </c>
      <c r="E187" s="8" t="s">
        <v>1</v>
      </c>
      <c r="F187" s="7">
        <v>63.65</v>
      </c>
      <c r="G187" s="5" t="s">
        <v>389</v>
      </c>
      <c r="H187" s="5" t="s">
        <v>390</v>
      </c>
      <c r="I187" s="5" t="s">
        <v>388</v>
      </c>
      <c r="J187" t="s">
        <v>0</v>
      </c>
      <c r="K187" t="s">
        <v>0</v>
      </c>
      <c r="L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T187" t="s">
        <v>0</v>
      </c>
    </row>
    <row r="188" spans="1:20" ht="12.75">
      <c r="A188">
        <v>4</v>
      </c>
      <c r="B188" t="s">
        <v>386</v>
      </c>
      <c r="C188" t="s">
        <v>189</v>
      </c>
      <c r="D188">
        <v>12319999</v>
      </c>
      <c r="E188" s="8" t="s">
        <v>1</v>
      </c>
      <c r="F188" s="7">
        <v>63.65</v>
      </c>
      <c r="G188" s="5" t="s">
        <v>389</v>
      </c>
      <c r="H188" s="5" t="s">
        <v>390</v>
      </c>
      <c r="I188" s="5" t="s">
        <v>388</v>
      </c>
      <c r="J188" t="s">
        <v>0</v>
      </c>
      <c r="K188" t="s">
        <v>0</v>
      </c>
      <c r="L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T188" t="s">
        <v>0</v>
      </c>
    </row>
    <row r="189" spans="1:20" ht="12.75">
      <c r="A189">
        <v>4</v>
      </c>
      <c r="B189" t="s">
        <v>386</v>
      </c>
      <c r="C189" t="s">
        <v>190</v>
      </c>
      <c r="D189">
        <v>12319999</v>
      </c>
      <c r="E189" s="8" t="s">
        <v>1</v>
      </c>
      <c r="F189" s="7">
        <v>82.68</v>
      </c>
      <c r="G189" s="5" t="s">
        <v>389</v>
      </c>
      <c r="H189" s="5" t="s">
        <v>390</v>
      </c>
      <c r="I189" s="5" t="s">
        <v>388</v>
      </c>
      <c r="J189" t="s">
        <v>0</v>
      </c>
      <c r="K189" t="s">
        <v>0</v>
      </c>
      <c r="L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T189" t="s">
        <v>0</v>
      </c>
    </row>
    <row r="190" spans="1:20" ht="12.75">
      <c r="A190">
        <v>4</v>
      </c>
      <c r="B190" t="s">
        <v>386</v>
      </c>
      <c r="C190" t="s">
        <v>191</v>
      </c>
      <c r="D190">
        <v>12319999</v>
      </c>
      <c r="E190" s="8" t="s">
        <v>1</v>
      </c>
      <c r="F190" s="7">
        <v>82.68</v>
      </c>
      <c r="G190" s="5" t="s">
        <v>389</v>
      </c>
      <c r="H190" s="5" t="s">
        <v>390</v>
      </c>
      <c r="I190" s="5" t="s">
        <v>388</v>
      </c>
      <c r="J190" t="s">
        <v>0</v>
      </c>
      <c r="K190" t="s">
        <v>0</v>
      </c>
      <c r="L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T190" t="s">
        <v>0</v>
      </c>
    </row>
    <row r="191" spans="1:20" ht="12.75">
      <c r="A191">
        <v>4</v>
      </c>
      <c r="B191" t="s">
        <v>386</v>
      </c>
      <c r="C191" t="s">
        <v>192</v>
      </c>
      <c r="D191">
        <v>12319999</v>
      </c>
      <c r="E191" s="8" t="s">
        <v>1</v>
      </c>
      <c r="F191" s="7">
        <v>97.97</v>
      </c>
      <c r="G191" s="5" t="s">
        <v>389</v>
      </c>
      <c r="H191" s="5" t="s">
        <v>390</v>
      </c>
      <c r="I191" s="5" t="s">
        <v>388</v>
      </c>
      <c r="J191" t="s">
        <v>0</v>
      </c>
      <c r="K191" t="s">
        <v>0</v>
      </c>
      <c r="L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T191" t="s">
        <v>0</v>
      </c>
    </row>
    <row r="192" spans="1:20" ht="12.75">
      <c r="A192">
        <v>4</v>
      </c>
      <c r="B192" t="s">
        <v>386</v>
      </c>
      <c r="C192" t="s">
        <v>193</v>
      </c>
      <c r="D192">
        <v>12319999</v>
      </c>
      <c r="E192" s="8" t="s">
        <v>1</v>
      </c>
      <c r="F192" s="7">
        <v>97.97</v>
      </c>
      <c r="G192" s="5" t="s">
        <v>389</v>
      </c>
      <c r="H192" s="5" t="s">
        <v>390</v>
      </c>
      <c r="I192" s="5" t="s">
        <v>388</v>
      </c>
      <c r="J192" t="s">
        <v>0</v>
      </c>
      <c r="K192" t="s">
        <v>0</v>
      </c>
      <c r="L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T192" t="s">
        <v>0</v>
      </c>
    </row>
    <row r="193" spans="1:20" ht="12.75">
      <c r="A193">
        <v>4</v>
      </c>
      <c r="B193" t="s">
        <v>386</v>
      </c>
      <c r="C193" t="s">
        <v>194</v>
      </c>
      <c r="D193">
        <v>12319999</v>
      </c>
      <c r="E193" s="8" t="s">
        <v>1</v>
      </c>
      <c r="F193" s="7">
        <v>113.93</v>
      </c>
      <c r="G193" s="5" t="s">
        <v>389</v>
      </c>
      <c r="H193" s="5" t="s">
        <v>390</v>
      </c>
      <c r="I193" s="5" t="s">
        <v>388</v>
      </c>
      <c r="J193" t="s">
        <v>0</v>
      </c>
      <c r="K193" t="s">
        <v>0</v>
      </c>
      <c r="L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T193" t="s">
        <v>0</v>
      </c>
    </row>
    <row r="194" spans="1:20" ht="12.75">
      <c r="A194">
        <v>4</v>
      </c>
      <c r="B194" t="s">
        <v>386</v>
      </c>
      <c r="C194" t="s">
        <v>195</v>
      </c>
      <c r="D194">
        <v>12319999</v>
      </c>
      <c r="E194" s="8" t="s">
        <v>1</v>
      </c>
      <c r="F194" s="7">
        <v>113.93</v>
      </c>
      <c r="G194" s="5" t="s">
        <v>389</v>
      </c>
      <c r="H194" s="5" t="s">
        <v>390</v>
      </c>
      <c r="I194" s="5" t="s">
        <v>388</v>
      </c>
      <c r="J194" t="s">
        <v>0</v>
      </c>
      <c r="K194" t="s">
        <v>0</v>
      </c>
      <c r="L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T194" t="s">
        <v>0</v>
      </c>
    </row>
    <row r="195" spans="1:20" ht="12.75">
      <c r="A195">
        <v>4</v>
      </c>
      <c r="B195" t="s">
        <v>386</v>
      </c>
      <c r="C195" t="s">
        <v>196</v>
      </c>
      <c r="D195">
        <v>12319999</v>
      </c>
      <c r="E195" s="8" t="s">
        <v>1</v>
      </c>
      <c r="F195" s="7">
        <v>130.18</v>
      </c>
      <c r="G195" s="5" t="s">
        <v>389</v>
      </c>
      <c r="H195" s="5" t="s">
        <v>390</v>
      </c>
      <c r="I195" s="5" t="s">
        <v>388</v>
      </c>
      <c r="J195" t="s">
        <v>0</v>
      </c>
      <c r="K195" t="s">
        <v>0</v>
      </c>
      <c r="L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T195" t="s">
        <v>0</v>
      </c>
    </row>
    <row r="196" spans="1:20" ht="12.75">
      <c r="A196">
        <v>4</v>
      </c>
      <c r="B196" t="s">
        <v>386</v>
      </c>
      <c r="C196" t="s">
        <v>197</v>
      </c>
      <c r="D196">
        <v>12319999</v>
      </c>
      <c r="E196" s="8" t="s">
        <v>1</v>
      </c>
      <c r="F196" s="7">
        <v>130.18</v>
      </c>
      <c r="G196" s="5" t="s">
        <v>389</v>
      </c>
      <c r="H196" s="5" t="s">
        <v>390</v>
      </c>
      <c r="I196" s="5" t="s">
        <v>388</v>
      </c>
      <c r="J196" t="s">
        <v>0</v>
      </c>
      <c r="K196" t="s">
        <v>0</v>
      </c>
      <c r="L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T196" t="s">
        <v>0</v>
      </c>
    </row>
    <row r="197" spans="1:20" ht="12.75">
      <c r="A197">
        <v>4</v>
      </c>
      <c r="B197" t="s">
        <v>386</v>
      </c>
      <c r="C197" t="s">
        <v>198</v>
      </c>
      <c r="D197">
        <v>12319999</v>
      </c>
      <c r="E197" s="8" t="s">
        <v>1</v>
      </c>
      <c r="F197" s="7">
        <v>147.26</v>
      </c>
      <c r="G197" s="5" t="s">
        <v>389</v>
      </c>
      <c r="H197" s="5" t="s">
        <v>390</v>
      </c>
      <c r="I197" s="5" t="s">
        <v>388</v>
      </c>
      <c r="J197" t="s">
        <v>0</v>
      </c>
      <c r="K197" t="s">
        <v>0</v>
      </c>
      <c r="L197" t="s">
        <v>0</v>
      </c>
      <c r="M197" t="s">
        <v>0</v>
      </c>
      <c r="N197" t="s">
        <v>0</v>
      </c>
      <c r="O197" t="s">
        <v>0</v>
      </c>
      <c r="P197" t="s">
        <v>0</v>
      </c>
      <c r="Q197" t="s">
        <v>0</v>
      </c>
      <c r="R197" t="s">
        <v>0</v>
      </c>
      <c r="S197" t="s">
        <v>0</v>
      </c>
      <c r="T197" t="s">
        <v>0</v>
      </c>
    </row>
    <row r="198" spans="1:20" ht="12.75">
      <c r="A198">
        <v>4</v>
      </c>
      <c r="B198" t="s">
        <v>386</v>
      </c>
      <c r="C198" t="s">
        <v>199</v>
      </c>
      <c r="D198">
        <v>12319999</v>
      </c>
      <c r="E198" s="8" t="s">
        <v>1</v>
      </c>
      <c r="F198" s="7">
        <v>147.26</v>
      </c>
      <c r="G198" s="5" t="s">
        <v>389</v>
      </c>
      <c r="H198" s="5" t="s">
        <v>390</v>
      </c>
      <c r="I198" s="5" t="s">
        <v>388</v>
      </c>
      <c r="J198" t="s">
        <v>0</v>
      </c>
      <c r="K198" t="s">
        <v>0</v>
      </c>
      <c r="L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T198" t="s">
        <v>0</v>
      </c>
    </row>
    <row r="199" spans="1:20" ht="12.75">
      <c r="A199">
        <v>4</v>
      </c>
      <c r="B199" t="s">
        <v>386</v>
      </c>
      <c r="C199" t="s">
        <v>200</v>
      </c>
      <c r="D199">
        <v>12319999</v>
      </c>
      <c r="E199" s="8" t="s">
        <v>1</v>
      </c>
      <c r="F199" s="7">
        <v>185.21</v>
      </c>
      <c r="G199" s="5" t="s">
        <v>389</v>
      </c>
      <c r="H199" s="5" t="s">
        <v>390</v>
      </c>
      <c r="I199" s="5" t="s">
        <v>388</v>
      </c>
      <c r="J199" t="s">
        <v>0</v>
      </c>
      <c r="K199" t="s">
        <v>0</v>
      </c>
      <c r="L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T199" t="s">
        <v>0</v>
      </c>
    </row>
    <row r="200" spans="1:20" ht="12.75">
      <c r="A200">
        <v>4</v>
      </c>
      <c r="B200" t="s">
        <v>386</v>
      </c>
      <c r="C200" t="s">
        <v>201</v>
      </c>
      <c r="D200">
        <v>12319999</v>
      </c>
      <c r="E200" s="8" t="s">
        <v>1</v>
      </c>
      <c r="F200" s="7">
        <v>185.21</v>
      </c>
      <c r="G200" s="5" t="s">
        <v>389</v>
      </c>
      <c r="H200" s="5" t="s">
        <v>390</v>
      </c>
      <c r="I200" s="5" t="s">
        <v>388</v>
      </c>
      <c r="J200" t="s">
        <v>0</v>
      </c>
      <c r="K200" t="s">
        <v>0</v>
      </c>
      <c r="L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T200" t="s">
        <v>0</v>
      </c>
    </row>
    <row r="201" spans="1:20" ht="12.75">
      <c r="A201">
        <v>4</v>
      </c>
      <c r="B201" t="s">
        <v>386</v>
      </c>
      <c r="C201" t="s">
        <v>202</v>
      </c>
      <c r="D201">
        <v>12319999</v>
      </c>
      <c r="E201" s="8" t="s">
        <v>1</v>
      </c>
      <c r="F201" s="7">
        <v>76.52</v>
      </c>
      <c r="G201" s="5" t="s">
        <v>389</v>
      </c>
      <c r="H201" s="5" t="s">
        <v>390</v>
      </c>
      <c r="I201" s="5" t="s">
        <v>388</v>
      </c>
      <c r="J201" t="s">
        <v>0</v>
      </c>
      <c r="K201" t="s">
        <v>0</v>
      </c>
      <c r="L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T201" t="s">
        <v>0</v>
      </c>
    </row>
    <row r="202" spans="1:20" ht="12.75">
      <c r="A202">
        <v>4</v>
      </c>
      <c r="B202" t="s">
        <v>386</v>
      </c>
      <c r="C202" t="s">
        <v>203</v>
      </c>
      <c r="D202">
        <v>12319999</v>
      </c>
      <c r="E202" s="8" t="s">
        <v>1</v>
      </c>
      <c r="F202" s="7">
        <v>76.52</v>
      </c>
      <c r="G202" s="5" t="s">
        <v>389</v>
      </c>
      <c r="H202" s="5" t="s">
        <v>390</v>
      </c>
      <c r="I202" s="5" t="s">
        <v>388</v>
      </c>
      <c r="J202" t="s">
        <v>0</v>
      </c>
      <c r="K202" t="s">
        <v>0</v>
      </c>
      <c r="L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T202" t="s">
        <v>0</v>
      </c>
    </row>
    <row r="203" spans="1:20" ht="12.75">
      <c r="A203">
        <v>4</v>
      </c>
      <c r="B203" t="s">
        <v>386</v>
      </c>
      <c r="C203" t="s">
        <v>204</v>
      </c>
      <c r="D203">
        <v>12319999</v>
      </c>
      <c r="E203" s="8" t="s">
        <v>1</v>
      </c>
      <c r="F203" s="7">
        <v>91.72</v>
      </c>
      <c r="G203" s="5" t="s">
        <v>389</v>
      </c>
      <c r="H203" s="5" t="s">
        <v>390</v>
      </c>
      <c r="I203" s="5" t="s">
        <v>388</v>
      </c>
      <c r="J203" t="s">
        <v>0</v>
      </c>
      <c r="K203" t="s">
        <v>0</v>
      </c>
      <c r="L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T203" t="s">
        <v>0</v>
      </c>
    </row>
    <row r="204" spans="1:20" ht="12.75">
      <c r="A204">
        <v>4</v>
      </c>
      <c r="B204" t="s">
        <v>386</v>
      </c>
      <c r="C204" t="s">
        <v>205</v>
      </c>
      <c r="D204">
        <v>12319999</v>
      </c>
      <c r="E204" s="8" t="s">
        <v>1</v>
      </c>
      <c r="F204" s="7">
        <v>91.72</v>
      </c>
      <c r="G204" s="5" t="s">
        <v>389</v>
      </c>
      <c r="H204" s="5" t="s">
        <v>390</v>
      </c>
      <c r="I204" s="5" t="s">
        <v>388</v>
      </c>
      <c r="J204" t="s">
        <v>0</v>
      </c>
      <c r="K204" t="s">
        <v>0</v>
      </c>
      <c r="L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T204" t="s">
        <v>0</v>
      </c>
    </row>
    <row r="205" spans="1:20" ht="12.75">
      <c r="A205">
        <v>4</v>
      </c>
      <c r="B205" t="s">
        <v>386</v>
      </c>
      <c r="C205" t="s">
        <v>206</v>
      </c>
      <c r="D205">
        <v>12319999</v>
      </c>
      <c r="E205" s="8" t="s">
        <v>1</v>
      </c>
      <c r="F205" s="7">
        <v>108.18</v>
      </c>
      <c r="G205" s="5" t="s">
        <v>389</v>
      </c>
      <c r="H205" s="5" t="s">
        <v>390</v>
      </c>
      <c r="I205" s="5" t="s">
        <v>388</v>
      </c>
      <c r="J205" t="s">
        <v>0</v>
      </c>
      <c r="K205" t="s">
        <v>0</v>
      </c>
      <c r="L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T205" t="s">
        <v>0</v>
      </c>
    </row>
    <row r="206" spans="1:20" ht="12.75">
      <c r="A206">
        <v>4</v>
      </c>
      <c r="B206" t="s">
        <v>386</v>
      </c>
      <c r="C206" t="s">
        <v>207</v>
      </c>
      <c r="D206">
        <v>12319999</v>
      </c>
      <c r="E206" s="8" t="s">
        <v>1</v>
      </c>
      <c r="F206" s="7">
        <v>108.18</v>
      </c>
      <c r="G206" s="5" t="s">
        <v>389</v>
      </c>
      <c r="H206" s="5" t="s">
        <v>390</v>
      </c>
      <c r="I206" s="5" t="s">
        <v>388</v>
      </c>
      <c r="J206" t="s">
        <v>0</v>
      </c>
      <c r="K206" t="s">
        <v>0</v>
      </c>
      <c r="L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T206" t="s">
        <v>0</v>
      </c>
    </row>
    <row r="207" spans="1:20" ht="12.75">
      <c r="A207">
        <v>4</v>
      </c>
      <c r="B207" t="s">
        <v>386</v>
      </c>
      <c r="C207" t="s">
        <v>208</v>
      </c>
      <c r="D207">
        <v>12319999</v>
      </c>
      <c r="E207" s="8" t="s">
        <v>1</v>
      </c>
      <c r="F207" s="7">
        <v>124.76</v>
      </c>
      <c r="G207" s="5" t="s">
        <v>389</v>
      </c>
      <c r="H207" s="5" t="s">
        <v>390</v>
      </c>
      <c r="I207" s="5" t="s">
        <v>388</v>
      </c>
      <c r="J207" t="s">
        <v>0</v>
      </c>
      <c r="K207" t="s">
        <v>0</v>
      </c>
      <c r="L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T207" t="s">
        <v>0</v>
      </c>
    </row>
    <row r="208" spans="1:20" ht="12.75">
      <c r="A208">
        <v>4</v>
      </c>
      <c r="B208" t="s">
        <v>386</v>
      </c>
      <c r="C208" t="s">
        <v>209</v>
      </c>
      <c r="D208">
        <v>12319999</v>
      </c>
      <c r="E208" s="8" t="s">
        <v>1</v>
      </c>
      <c r="F208" s="7">
        <v>124.76</v>
      </c>
      <c r="G208" s="5" t="s">
        <v>389</v>
      </c>
      <c r="H208" s="5" t="s">
        <v>390</v>
      </c>
      <c r="I208" s="5" t="s">
        <v>388</v>
      </c>
      <c r="J208" t="s">
        <v>0</v>
      </c>
      <c r="K208" t="s">
        <v>0</v>
      </c>
      <c r="L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T208" t="s">
        <v>0</v>
      </c>
    </row>
    <row r="209" spans="1:20" ht="12.75">
      <c r="A209">
        <v>4</v>
      </c>
      <c r="B209" t="s">
        <v>386</v>
      </c>
      <c r="C209" t="s">
        <v>210</v>
      </c>
      <c r="D209">
        <v>12319999</v>
      </c>
      <c r="E209" s="8" t="s">
        <v>1</v>
      </c>
      <c r="F209" s="7">
        <v>140.07</v>
      </c>
      <c r="G209" s="5" t="s">
        <v>389</v>
      </c>
      <c r="H209" s="5" t="s">
        <v>390</v>
      </c>
      <c r="I209" s="5" t="s">
        <v>388</v>
      </c>
      <c r="J209" t="s">
        <v>0</v>
      </c>
      <c r="K209" t="s">
        <v>0</v>
      </c>
      <c r="L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T209" t="s">
        <v>0</v>
      </c>
    </row>
    <row r="210" spans="1:20" ht="12.75">
      <c r="A210">
        <v>4</v>
      </c>
      <c r="B210" t="s">
        <v>386</v>
      </c>
      <c r="C210" t="s">
        <v>211</v>
      </c>
      <c r="D210">
        <v>12319999</v>
      </c>
      <c r="E210" s="8" t="s">
        <v>1</v>
      </c>
      <c r="F210" s="7">
        <v>140.07</v>
      </c>
      <c r="G210" s="5" t="s">
        <v>389</v>
      </c>
      <c r="H210" s="5" t="s">
        <v>390</v>
      </c>
      <c r="I210" s="5" t="s">
        <v>388</v>
      </c>
      <c r="J210" t="s">
        <v>0</v>
      </c>
      <c r="K210" t="s">
        <v>0</v>
      </c>
      <c r="L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T210" t="s">
        <v>0</v>
      </c>
    </row>
    <row r="211" spans="1:20" ht="12.75">
      <c r="A211">
        <v>4</v>
      </c>
      <c r="B211" t="s">
        <v>386</v>
      </c>
      <c r="C211" t="s">
        <v>212</v>
      </c>
      <c r="D211">
        <v>12319999</v>
      </c>
      <c r="E211" s="8" t="s">
        <v>1</v>
      </c>
      <c r="F211" s="7">
        <v>171.19</v>
      </c>
      <c r="G211" s="5" t="s">
        <v>389</v>
      </c>
      <c r="H211" s="5" t="s">
        <v>390</v>
      </c>
      <c r="I211" s="5" t="s">
        <v>388</v>
      </c>
      <c r="J211" t="s">
        <v>0</v>
      </c>
      <c r="K211" t="s">
        <v>0</v>
      </c>
      <c r="L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T211" t="s">
        <v>0</v>
      </c>
    </row>
    <row r="212" spans="1:20" ht="12.75">
      <c r="A212">
        <v>4</v>
      </c>
      <c r="B212" t="s">
        <v>386</v>
      </c>
      <c r="C212" t="s">
        <v>213</v>
      </c>
      <c r="D212">
        <v>12319999</v>
      </c>
      <c r="E212" s="8" t="s">
        <v>1</v>
      </c>
      <c r="F212" s="7">
        <v>171.19</v>
      </c>
      <c r="G212" s="5" t="s">
        <v>389</v>
      </c>
      <c r="H212" s="5" t="s">
        <v>390</v>
      </c>
      <c r="I212" s="5" t="s">
        <v>388</v>
      </c>
      <c r="J212" t="s">
        <v>0</v>
      </c>
      <c r="K212" t="s">
        <v>0</v>
      </c>
      <c r="L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T212" t="s">
        <v>0</v>
      </c>
    </row>
    <row r="213" spans="1:20" ht="12.75">
      <c r="A213">
        <v>4</v>
      </c>
      <c r="B213" t="s">
        <v>386</v>
      </c>
      <c r="C213" t="s">
        <v>214</v>
      </c>
      <c r="D213">
        <v>12319999</v>
      </c>
      <c r="E213" s="8" t="s">
        <v>1</v>
      </c>
      <c r="F213" s="7">
        <v>60.31</v>
      </c>
      <c r="G213" s="5" t="s">
        <v>389</v>
      </c>
      <c r="H213" s="5" t="s">
        <v>390</v>
      </c>
      <c r="I213" s="5" t="s">
        <v>388</v>
      </c>
      <c r="J213" t="s">
        <v>0</v>
      </c>
      <c r="K213" t="s">
        <v>0</v>
      </c>
      <c r="L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T213" t="s">
        <v>0</v>
      </c>
    </row>
    <row r="214" spans="1:20" ht="12.75">
      <c r="A214">
        <v>4</v>
      </c>
      <c r="B214" t="s">
        <v>386</v>
      </c>
      <c r="C214" t="s">
        <v>215</v>
      </c>
      <c r="D214">
        <v>12319999</v>
      </c>
      <c r="E214" s="8" t="s">
        <v>1</v>
      </c>
      <c r="F214" s="7">
        <v>60.31</v>
      </c>
      <c r="G214" s="5" t="s">
        <v>389</v>
      </c>
      <c r="H214" s="5" t="s">
        <v>390</v>
      </c>
      <c r="I214" s="5" t="s">
        <v>388</v>
      </c>
      <c r="J214" t="s">
        <v>0</v>
      </c>
      <c r="K214" t="s">
        <v>0</v>
      </c>
      <c r="L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T214" t="s">
        <v>0</v>
      </c>
    </row>
    <row r="215" spans="1:20" ht="12.75">
      <c r="A215">
        <v>4</v>
      </c>
      <c r="B215" t="s">
        <v>386</v>
      </c>
      <c r="C215" t="s">
        <v>216</v>
      </c>
      <c r="D215">
        <v>12319999</v>
      </c>
      <c r="E215" s="8" t="s">
        <v>1</v>
      </c>
      <c r="F215" s="7">
        <v>75.89</v>
      </c>
      <c r="G215" s="5" t="s">
        <v>389</v>
      </c>
      <c r="H215" s="5" t="s">
        <v>390</v>
      </c>
      <c r="I215" s="5" t="s">
        <v>388</v>
      </c>
      <c r="J215" t="s">
        <v>0</v>
      </c>
      <c r="K215" t="s">
        <v>0</v>
      </c>
      <c r="L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T215" t="s">
        <v>0</v>
      </c>
    </row>
    <row r="216" spans="1:20" ht="12.75">
      <c r="A216">
        <v>4</v>
      </c>
      <c r="B216" t="s">
        <v>386</v>
      </c>
      <c r="C216" t="s">
        <v>217</v>
      </c>
      <c r="D216">
        <v>12319999</v>
      </c>
      <c r="E216" s="8" t="s">
        <v>1</v>
      </c>
      <c r="F216" s="7">
        <v>75.89</v>
      </c>
      <c r="G216" s="5" t="s">
        <v>389</v>
      </c>
      <c r="H216" s="5" t="s">
        <v>390</v>
      </c>
      <c r="I216" s="5" t="s">
        <v>388</v>
      </c>
      <c r="J216" t="s">
        <v>0</v>
      </c>
      <c r="K216" t="s">
        <v>0</v>
      </c>
      <c r="L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T216" t="s">
        <v>0</v>
      </c>
    </row>
    <row r="217" spans="1:20" ht="12.75">
      <c r="A217">
        <v>4</v>
      </c>
      <c r="B217" t="s">
        <v>386</v>
      </c>
      <c r="C217" t="s">
        <v>218</v>
      </c>
      <c r="D217">
        <v>12319999</v>
      </c>
      <c r="E217" s="8" t="s">
        <v>1</v>
      </c>
      <c r="F217" s="7">
        <v>91.11</v>
      </c>
      <c r="G217" s="5" t="s">
        <v>389</v>
      </c>
      <c r="H217" s="5" t="s">
        <v>390</v>
      </c>
      <c r="I217" s="5" t="s">
        <v>388</v>
      </c>
      <c r="J217" t="s">
        <v>0</v>
      </c>
      <c r="K217" t="s">
        <v>0</v>
      </c>
      <c r="L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T217" t="s">
        <v>0</v>
      </c>
    </row>
    <row r="218" spans="1:20" ht="12.75">
      <c r="A218">
        <v>4</v>
      </c>
      <c r="B218" t="s">
        <v>386</v>
      </c>
      <c r="C218" t="s">
        <v>219</v>
      </c>
      <c r="D218">
        <v>12319999</v>
      </c>
      <c r="E218" s="8" t="s">
        <v>1</v>
      </c>
      <c r="F218" s="7">
        <v>91.11</v>
      </c>
      <c r="G218" s="5" t="s">
        <v>389</v>
      </c>
      <c r="H218" s="5" t="s">
        <v>390</v>
      </c>
      <c r="I218" s="5" t="s">
        <v>388</v>
      </c>
      <c r="J218" t="s">
        <v>0</v>
      </c>
      <c r="K218" t="s">
        <v>0</v>
      </c>
      <c r="L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T218" t="s">
        <v>0</v>
      </c>
    </row>
    <row r="219" spans="1:20" ht="12.75">
      <c r="A219">
        <v>4</v>
      </c>
      <c r="B219" t="s">
        <v>386</v>
      </c>
      <c r="C219" t="s">
        <v>220</v>
      </c>
      <c r="D219">
        <v>12319999</v>
      </c>
      <c r="E219" s="8" t="s">
        <v>1</v>
      </c>
      <c r="F219" s="7">
        <v>106.03</v>
      </c>
      <c r="G219" s="5" t="s">
        <v>389</v>
      </c>
      <c r="H219" s="5" t="s">
        <v>390</v>
      </c>
      <c r="I219" s="5" t="s">
        <v>388</v>
      </c>
      <c r="J219" t="s">
        <v>0</v>
      </c>
      <c r="K219" t="s">
        <v>0</v>
      </c>
      <c r="L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T219" t="s">
        <v>0</v>
      </c>
    </row>
    <row r="220" spans="1:20" ht="12.75">
      <c r="A220">
        <v>4</v>
      </c>
      <c r="B220" t="s">
        <v>386</v>
      </c>
      <c r="C220" t="s">
        <v>221</v>
      </c>
      <c r="D220">
        <v>12319999</v>
      </c>
      <c r="E220" s="8" t="s">
        <v>1</v>
      </c>
      <c r="F220" s="7">
        <v>106.03</v>
      </c>
      <c r="G220" s="5" t="s">
        <v>389</v>
      </c>
      <c r="H220" s="5" t="s">
        <v>390</v>
      </c>
      <c r="I220" s="5" t="s">
        <v>388</v>
      </c>
      <c r="J220" t="s">
        <v>0</v>
      </c>
      <c r="K220" t="s">
        <v>0</v>
      </c>
      <c r="L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T220" t="s">
        <v>0</v>
      </c>
    </row>
    <row r="221" spans="1:20" ht="12.75">
      <c r="A221">
        <v>4</v>
      </c>
      <c r="B221" t="s">
        <v>386</v>
      </c>
      <c r="C221" t="s">
        <v>222</v>
      </c>
      <c r="D221">
        <v>12319999</v>
      </c>
      <c r="E221" s="8" t="s">
        <v>1</v>
      </c>
      <c r="F221" s="7">
        <v>123.74</v>
      </c>
      <c r="G221" s="5" t="s">
        <v>389</v>
      </c>
      <c r="H221" s="5" t="s">
        <v>390</v>
      </c>
      <c r="I221" s="5" t="s">
        <v>388</v>
      </c>
      <c r="J221" t="s">
        <v>0</v>
      </c>
      <c r="K221" t="s">
        <v>0</v>
      </c>
      <c r="L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T221" t="s">
        <v>0</v>
      </c>
    </row>
    <row r="222" spans="1:20" ht="12.75">
      <c r="A222">
        <v>4</v>
      </c>
      <c r="B222" t="s">
        <v>386</v>
      </c>
      <c r="C222" t="s">
        <v>223</v>
      </c>
      <c r="D222">
        <v>12319999</v>
      </c>
      <c r="E222" s="8" t="s">
        <v>1</v>
      </c>
      <c r="F222" s="7">
        <v>123.74</v>
      </c>
      <c r="G222" s="5" t="s">
        <v>389</v>
      </c>
      <c r="H222" s="5" t="s">
        <v>390</v>
      </c>
      <c r="I222" s="5" t="s">
        <v>388</v>
      </c>
      <c r="J222" t="s">
        <v>0</v>
      </c>
      <c r="K222" t="s">
        <v>0</v>
      </c>
      <c r="L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T222" t="s">
        <v>0</v>
      </c>
    </row>
    <row r="223" spans="1:20" ht="12.75">
      <c r="A223">
        <v>4</v>
      </c>
      <c r="B223" t="s">
        <v>386</v>
      </c>
      <c r="C223" t="s">
        <v>224</v>
      </c>
      <c r="D223">
        <v>12319999</v>
      </c>
      <c r="E223" s="8" t="s">
        <v>1</v>
      </c>
      <c r="F223" s="7">
        <v>138.93</v>
      </c>
      <c r="G223" s="5" t="s">
        <v>389</v>
      </c>
      <c r="H223" s="5" t="s">
        <v>390</v>
      </c>
      <c r="I223" s="5" t="s">
        <v>388</v>
      </c>
      <c r="J223" t="s">
        <v>0</v>
      </c>
      <c r="K223" t="s">
        <v>0</v>
      </c>
      <c r="L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T223" t="s">
        <v>0</v>
      </c>
    </row>
    <row r="224" spans="1:20" ht="12.75">
      <c r="A224">
        <v>4</v>
      </c>
      <c r="B224" t="s">
        <v>386</v>
      </c>
      <c r="C224" t="s">
        <v>225</v>
      </c>
      <c r="D224">
        <v>12319999</v>
      </c>
      <c r="E224" s="8" t="s">
        <v>1</v>
      </c>
      <c r="F224" s="7">
        <v>138.93</v>
      </c>
      <c r="G224" s="5" t="s">
        <v>389</v>
      </c>
      <c r="H224" s="5" t="s">
        <v>390</v>
      </c>
      <c r="I224" s="5" t="s">
        <v>388</v>
      </c>
      <c r="J224" t="s">
        <v>0</v>
      </c>
      <c r="K224" t="s">
        <v>0</v>
      </c>
      <c r="L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T224" t="s">
        <v>0</v>
      </c>
    </row>
    <row r="225" spans="1:20" ht="12.75">
      <c r="A225">
        <v>4</v>
      </c>
      <c r="B225" t="s">
        <v>386</v>
      </c>
      <c r="C225" t="s">
        <v>226</v>
      </c>
      <c r="D225">
        <v>12319999</v>
      </c>
      <c r="E225" s="8" t="s">
        <v>1</v>
      </c>
      <c r="F225" s="7">
        <v>153.81</v>
      </c>
      <c r="G225" s="5" t="s">
        <v>389</v>
      </c>
      <c r="H225" s="5" t="s">
        <v>390</v>
      </c>
      <c r="I225" s="5" t="s">
        <v>388</v>
      </c>
      <c r="J225" t="s">
        <v>0</v>
      </c>
      <c r="K225" t="s">
        <v>0</v>
      </c>
      <c r="L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T225" t="s">
        <v>0</v>
      </c>
    </row>
    <row r="226" spans="1:20" ht="12.75">
      <c r="A226">
        <v>4</v>
      </c>
      <c r="B226" t="s">
        <v>386</v>
      </c>
      <c r="C226" t="s">
        <v>227</v>
      </c>
      <c r="D226">
        <v>12319999</v>
      </c>
      <c r="E226" s="8" t="s">
        <v>1</v>
      </c>
      <c r="F226" s="7">
        <v>153.81</v>
      </c>
      <c r="G226" s="5" t="s">
        <v>389</v>
      </c>
      <c r="H226" s="5" t="s">
        <v>390</v>
      </c>
      <c r="I226" s="5" t="s">
        <v>388</v>
      </c>
      <c r="J226" t="s">
        <v>0</v>
      </c>
      <c r="K226" t="s">
        <v>0</v>
      </c>
      <c r="L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T226" t="s">
        <v>0</v>
      </c>
    </row>
    <row r="227" spans="1:20" ht="12.75">
      <c r="A227">
        <v>4</v>
      </c>
      <c r="B227" t="s">
        <v>386</v>
      </c>
      <c r="C227" t="s">
        <v>228</v>
      </c>
      <c r="D227">
        <v>12319999</v>
      </c>
      <c r="E227" s="8" t="s">
        <v>1</v>
      </c>
      <c r="F227" s="7">
        <v>169.48</v>
      </c>
      <c r="G227" s="5" t="s">
        <v>389</v>
      </c>
      <c r="H227" s="5" t="s">
        <v>390</v>
      </c>
      <c r="I227" s="5" t="s">
        <v>388</v>
      </c>
      <c r="J227" t="s">
        <v>0</v>
      </c>
      <c r="K227" t="s">
        <v>0</v>
      </c>
      <c r="L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T227" t="s">
        <v>0</v>
      </c>
    </row>
    <row r="228" spans="1:20" ht="12.75">
      <c r="A228">
        <v>4</v>
      </c>
      <c r="B228" t="s">
        <v>386</v>
      </c>
      <c r="C228" t="s">
        <v>229</v>
      </c>
      <c r="D228">
        <v>12319999</v>
      </c>
      <c r="E228" s="8" t="s">
        <v>1</v>
      </c>
      <c r="F228" s="7">
        <v>169.48</v>
      </c>
      <c r="G228" s="5" t="s">
        <v>389</v>
      </c>
      <c r="H228" s="5" t="s">
        <v>390</v>
      </c>
      <c r="I228" s="5" t="s">
        <v>388</v>
      </c>
      <c r="J228" t="s">
        <v>0</v>
      </c>
      <c r="K228" t="s">
        <v>0</v>
      </c>
      <c r="L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T228" t="s">
        <v>0</v>
      </c>
    </row>
    <row r="229" spans="1:20" ht="12.75">
      <c r="A229">
        <v>4</v>
      </c>
      <c r="B229" t="s">
        <v>386</v>
      </c>
      <c r="C229" t="s">
        <v>230</v>
      </c>
      <c r="D229">
        <v>12319999</v>
      </c>
      <c r="E229" s="8" t="s">
        <v>1</v>
      </c>
      <c r="F229" s="7">
        <v>61.43</v>
      </c>
      <c r="G229" s="5" t="s">
        <v>389</v>
      </c>
      <c r="H229" s="5" t="s">
        <v>390</v>
      </c>
      <c r="I229" s="5" t="s">
        <v>388</v>
      </c>
      <c r="J229" t="s">
        <v>0</v>
      </c>
      <c r="K229" t="s">
        <v>0</v>
      </c>
      <c r="L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T229" t="s">
        <v>0</v>
      </c>
    </row>
    <row r="230" spans="1:20" ht="12.75">
      <c r="A230">
        <v>4</v>
      </c>
      <c r="B230" t="s">
        <v>386</v>
      </c>
      <c r="C230" t="s">
        <v>231</v>
      </c>
      <c r="D230">
        <v>12319999</v>
      </c>
      <c r="E230" s="8" t="s">
        <v>1</v>
      </c>
      <c r="F230" s="7">
        <v>61.43</v>
      </c>
      <c r="G230" s="5" t="s">
        <v>389</v>
      </c>
      <c r="H230" s="5" t="s">
        <v>390</v>
      </c>
      <c r="I230" s="5" t="s">
        <v>388</v>
      </c>
      <c r="J230" t="s">
        <v>0</v>
      </c>
      <c r="K230" t="s">
        <v>0</v>
      </c>
      <c r="L230" t="s">
        <v>0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T230" t="s">
        <v>0</v>
      </c>
    </row>
    <row r="231" spans="1:20" ht="12.75">
      <c r="A231">
        <v>4</v>
      </c>
      <c r="B231" t="s">
        <v>386</v>
      </c>
      <c r="C231" t="s">
        <v>232</v>
      </c>
      <c r="D231">
        <v>12319999</v>
      </c>
      <c r="E231" s="8" t="s">
        <v>1</v>
      </c>
      <c r="F231" s="7">
        <v>77.09</v>
      </c>
      <c r="G231" s="5" t="s">
        <v>389</v>
      </c>
      <c r="H231" s="5" t="s">
        <v>390</v>
      </c>
      <c r="I231" s="5" t="s">
        <v>388</v>
      </c>
      <c r="J231" t="s">
        <v>0</v>
      </c>
      <c r="K231" t="s">
        <v>0</v>
      </c>
      <c r="L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T231" t="s">
        <v>0</v>
      </c>
    </row>
    <row r="232" spans="1:20" ht="12.75">
      <c r="A232">
        <v>4</v>
      </c>
      <c r="B232" t="s">
        <v>386</v>
      </c>
      <c r="C232" t="s">
        <v>233</v>
      </c>
      <c r="D232">
        <v>12319999</v>
      </c>
      <c r="E232" s="8" t="s">
        <v>1</v>
      </c>
      <c r="F232" s="7">
        <v>77.09</v>
      </c>
      <c r="G232" s="5" t="s">
        <v>389</v>
      </c>
      <c r="H232" s="5" t="s">
        <v>390</v>
      </c>
      <c r="I232" s="5" t="s">
        <v>388</v>
      </c>
      <c r="J232" t="s">
        <v>0</v>
      </c>
      <c r="K232" t="s">
        <v>0</v>
      </c>
      <c r="L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T232" t="s">
        <v>0</v>
      </c>
    </row>
    <row r="233" spans="1:20" ht="12.75">
      <c r="A233">
        <v>4</v>
      </c>
      <c r="B233" t="s">
        <v>386</v>
      </c>
      <c r="C233" t="s">
        <v>234</v>
      </c>
      <c r="D233">
        <v>12319999</v>
      </c>
      <c r="E233" s="8" t="s">
        <v>1</v>
      </c>
      <c r="F233" s="7">
        <v>92.57</v>
      </c>
      <c r="G233" s="5" t="s">
        <v>389</v>
      </c>
      <c r="H233" s="5" t="s">
        <v>390</v>
      </c>
      <c r="I233" s="5" t="s">
        <v>388</v>
      </c>
      <c r="J233" t="s">
        <v>0</v>
      </c>
      <c r="K233" t="s">
        <v>0</v>
      </c>
      <c r="L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T233" t="s">
        <v>0</v>
      </c>
    </row>
    <row r="234" spans="1:20" ht="12.75">
      <c r="A234">
        <v>4</v>
      </c>
      <c r="B234" t="s">
        <v>386</v>
      </c>
      <c r="C234" t="s">
        <v>235</v>
      </c>
      <c r="D234">
        <v>12319999</v>
      </c>
      <c r="E234" s="8" t="s">
        <v>1</v>
      </c>
      <c r="F234" s="7">
        <v>92.57</v>
      </c>
      <c r="G234" s="5" t="s">
        <v>389</v>
      </c>
      <c r="H234" s="5" t="s">
        <v>390</v>
      </c>
      <c r="I234" s="5" t="s">
        <v>388</v>
      </c>
      <c r="J234" t="s">
        <v>0</v>
      </c>
      <c r="K234" t="s">
        <v>0</v>
      </c>
      <c r="L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T234" t="s">
        <v>0</v>
      </c>
    </row>
    <row r="235" spans="1:20" ht="12.75">
      <c r="A235">
        <v>4</v>
      </c>
      <c r="B235" t="s">
        <v>386</v>
      </c>
      <c r="C235" t="s">
        <v>236</v>
      </c>
      <c r="D235">
        <v>12319999</v>
      </c>
      <c r="E235" s="8" t="s">
        <v>1</v>
      </c>
      <c r="F235" s="7">
        <v>110.21</v>
      </c>
      <c r="G235" s="5" t="s">
        <v>389</v>
      </c>
      <c r="H235" s="5" t="s">
        <v>390</v>
      </c>
      <c r="I235" s="5" t="s">
        <v>388</v>
      </c>
      <c r="J235" t="s">
        <v>0</v>
      </c>
      <c r="K235" t="s">
        <v>0</v>
      </c>
      <c r="L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T235" t="s">
        <v>0</v>
      </c>
    </row>
    <row r="236" spans="1:20" ht="12.75">
      <c r="A236">
        <v>4</v>
      </c>
      <c r="B236" t="s">
        <v>386</v>
      </c>
      <c r="C236" t="s">
        <v>237</v>
      </c>
      <c r="D236">
        <v>12319999</v>
      </c>
      <c r="E236" s="8" t="s">
        <v>1</v>
      </c>
      <c r="F236" s="7">
        <v>110.21</v>
      </c>
      <c r="G236" s="5" t="s">
        <v>389</v>
      </c>
      <c r="H236" s="5" t="s">
        <v>390</v>
      </c>
      <c r="I236" s="5" t="s">
        <v>388</v>
      </c>
      <c r="J236" t="s">
        <v>0</v>
      </c>
      <c r="K236" t="s">
        <v>0</v>
      </c>
      <c r="L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T236" t="s">
        <v>0</v>
      </c>
    </row>
    <row r="237" spans="1:20" ht="12.75">
      <c r="A237">
        <v>4</v>
      </c>
      <c r="B237" t="s">
        <v>386</v>
      </c>
      <c r="C237" t="s">
        <v>238</v>
      </c>
      <c r="D237">
        <v>12319999</v>
      </c>
      <c r="E237" s="8" t="s">
        <v>1</v>
      </c>
      <c r="F237" s="7">
        <v>125.87</v>
      </c>
      <c r="G237" s="5" t="s">
        <v>389</v>
      </c>
      <c r="H237" s="5" t="s">
        <v>390</v>
      </c>
      <c r="I237" s="5" t="s">
        <v>388</v>
      </c>
      <c r="J237" t="s">
        <v>0</v>
      </c>
      <c r="K237" t="s">
        <v>0</v>
      </c>
      <c r="L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T237" t="s">
        <v>0</v>
      </c>
    </row>
    <row r="238" spans="1:20" ht="12.75">
      <c r="A238">
        <v>4</v>
      </c>
      <c r="B238" t="s">
        <v>386</v>
      </c>
      <c r="C238" t="s">
        <v>239</v>
      </c>
      <c r="D238">
        <v>12319999</v>
      </c>
      <c r="E238" s="8" t="s">
        <v>1</v>
      </c>
      <c r="F238" s="7">
        <v>125.87</v>
      </c>
      <c r="G238" s="5" t="s">
        <v>389</v>
      </c>
      <c r="H238" s="5" t="s">
        <v>390</v>
      </c>
      <c r="I238" s="5" t="s">
        <v>388</v>
      </c>
      <c r="J238" t="s">
        <v>0</v>
      </c>
      <c r="K238" t="s">
        <v>0</v>
      </c>
      <c r="L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T238" t="s">
        <v>0</v>
      </c>
    </row>
    <row r="239" spans="1:20" ht="12.75">
      <c r="A239">
        <v>4</v>
      </c>
      <c r="B239" t="s">
        <v>386</v>
      </c>
      <c r="C239" t="s">
        <v>240</v>
      </c>
      <c r="D239">
        <v>12319999</v>
      </c>
      <c r="E239" s="8" t="s">
        <v>1</v>
      </c>
      <c r="F239" s="7">
        <v>141.19</v>
      </c>
      <c r="G239" s="5" t="s">
        <v>389</v>
      </c>
      <c r="H239" s="5" t="s">
        <v>390</v>
      </c>
      <c r="I239" s="5" t="s">
        <v>388</v>
      </c>
      <c r="J239" t="s">
        <v>0</v>
      </c>
      <c r="K239" t="s">
        <v>0</v>
      </c>
      <c r="L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T239" t="s">
        <v>0</v>
      </c>
    </row>
    <row r="240" spans="1:20" ht="12.75">
      <c r="A240">
        <v>4</v>
      </c>
      <c r="B240" t="s">
        <v>386</v>
      </c>
      <c r="C240" t="s">
        <v>241</v>
      </c>
      <c r="D240">
        <v>12319999</v>
      </c>
      <c r="E240" s="8" t="s">
        <v>1</v>
      </c>
      <c r="F240" s="7">
        <v>141.19</v>
      </c>
      <c r="G240" s="5" t="s">
        <v>389</v>
      </c>
      <c r="H240" s="5" t="s">
        <v>390</v>
      </c>
      <c r="I240" s="5" t="s">
        <v>388</v>
      </c>
      <c r="J240" t="s">
        <v>0</v>
      </c>
      <c r="K240" t="s">
        <v>0</v>
      </c>
      <c r="L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T240" t="s">
        <v>0</v>
      </c>
    </row>
    <row r="241" spans="1:20" ht="12.75">
      <c r="A241">
        <v>4</v>
      </c>
      <c r="B241" t="s">
        <v>386</v>
      </c>
      <c r="C241" t="s">
        <v>242</v>
      </c>
      <c r="D241">
        <v>12319999</v>
      </c>
      <c r="E241" s="8" t="s">
        <v>1</v>
      </c>
      <c r="F241" s="7">
        <v>157.31</v>
      </c>
      <c r="G241" s="5" t="s">
        <v>389</v>
      </c>
      <c r="H241" s="5" t="s">
        <v>390</v>
      </c>
      <c r="I241" s="5" t="s">
        <v>388</v>
      </c>
      <c r="J241" t="s">
        <v>0</v>
      </c>
      <c r="K241" t="s">
        <v>0</v>
      </c>
      <c r="L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T241" t="s">
        <v>0</v>
      </c>
    </row>
    <row r="242" spans="1:20" ht="12.75">
      <c r="A242">
        <v>4</v>
      </c>
      <c r="B242" t="s">
        <v>386</v>
      </c>
      <c r="C242" t="s">
        <v>243</v>
      </c>
      <c r="D242">
        <v>12319999</v>
      </c>
      <c r="E242" s="8" t="s">
        <v>1</v>
      </c>
      <c r="F242" s="7">
        <v>157.31</v>
      </c>
      <c r="G242" s="5" t="s">
        <v>389</v>
      </c>
      <c r="H242" s="5" t="s">
        <v>390</v>
      </c>
      <c r="I242" s="5" t="s">
        <v>388</v>
      </c>
      <c r="J242" t="s">
        <v>0</v>
      </c>
      <c r="K242" t="s">
        <v>0</v>
      </c>
      <c r="L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T242" t="s">
        <v>0</v>
      </c>
    </row>
    <row r="243" spans="1:20" ht="12.75">
      <c r="A243">
        <v>4</v>
      </c>
      <c r="B243" t="s">
        <v>386</v>
      </c>
      <c r="C243" t="s">
        <v>244</v>
      </c>
      <c r="D243">
        <v>12319999</v>
      </c>
      <c r="E243" s="8" t="s">
        <v>1</v>
      </c>
      <c r="F243" s="7">
        <v>172.73</v>
      </c>
      <c r="G243" s="5" t="s">
        <v>389</v>
      </c>
      <c r="H243" s="5" t="s">
        <v>390</v>
      </c>
      <c r="I243" s="5" t="s">
        <v>388</v>
      </c>
      <c r="J243" t="s">
        <v>0</v>
      </c>
      <c r="K243" t="s">
        <v>0</v>
      </c>
      <c r="L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T243" t="s">
        <v>0</v>
      </c>
    </row>
    <row r="244" spans="1:20" ht="12.75">
      <c r="A244">
        <v>4</v>
      </c>
      <c r="B244" t="s">
        <v>386</v>
      </c>
      <c r="C244" t="s">
        <v>245</v>
      </c>
      <c r="D244">
        <v>12319999</v>
      </c>
      <c r="E244" s="8" t="s">
        <v>1</v>
      </c>
      <c r="F244" s="7">
        <v>172.73</v>
      </c>
      <c r="G244" s="5" t="s">
        <v>389</v>
      </c>
      <c r="H244" s="5" t="s">
        <v>390</v>
      </c>
      <c r="I244" s="5" t="s">
        <v>388</v>
      </c>
      <c r="J244" t="s">
        <v>0</v>
      </c>
      <c r="K244" t="s">
        <v>0</v>
      </c>
      <c r="L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T244" t="s">
        <v>0</v>
      </c>
    </row>
    <row r="245" spans="1:20" ht="12.75">
      <c r="A245">
        <v>4</v>
      </c>
      <c r="B245" t="s">
        <v>386</v>
      </c>
      <c r="C245" t="s">
        <v>246</v>
      </c>
      <c r="D245">
        <v>12319999</v>
      </c>
      <c r="E245" s="8" t="s">
        <v>1</v>
      </c>
      <c r="F245" s="7">
        <v>56.25</v>
      </c>
      <c r="G245" s="5" t="s">
        <v>389</v>
      </c>
      <c r="H245" s="5" t="s">
        <v>390</v>
      </c>
      <c r="I245" s="5" t="s">
        <v>388</v>
      </c>
      <c r="J245" t="s">
        <v>0</v>
      </c>
      <c r="K245" t="s">
        <v>0</v>
      </c>
      <c r="L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T245" t="s">
        <v>0</v>
      </c>
    </row>
    <row r="246" spans="1:20" ht="12.75">
      <c r="A246">
        <v>4</v>
      </c>
      <c r="B246" t="s">
        <v>386</v>
      </c>
      <c r="C246" t="s">
        <v>247</v>
      </c>
      <c r="D246">
        <v>12319999</v>
      </c>
      <c r="E246" s="8" t="s">
        <v>1</v>
      </c>
      <c r="F246" s="7">
        <v>56.25</v>
      </c>
      <c r="G246" s="5" t="s">
        <v>389</v>
      </c>
      <c r="H246" s="5" t="s">
        <v>390</v>
      </c>
      <c r="I246" s="5" t="s">
        <v>388</v>
      </c>
      <c r="J246" t="s">
        <v>0</v>
      </c>
      <c r="K246" t="s">
        <v>0</v>
      </c>
      <c r="L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T246" t="s">
        <v>0</v>
      </c>
    </row>
    <row r="247" spans="1:20" ht="12.75">
      <c r="A247">
        <v>4</v>
      </c>
      <c r="B247" t="s">
        <v>386</v>
      </c>
      <c r="C247" t="s">
        <v>248</v>
      </c>
      <c r="D247">
        <v>12319999</v>
      </c>
      <c r="E247" s="8" t="s">
        <v>1</v>
      </c>
      <c r="F247" s="7">
        <v>78.07</v>
      </c>
      <c r="G247" s="5" t="s">
        <v>389</v>
      </c>
      <c r="H247" s="5" t="s">
        <v>390</v>
      </c>
      <c r="I247" s="5" t="s">
        <v>388</v>
      </c>
      <c r="J247" t="s">
        <v>0</v>
      </c>
      <c r="K247" t="s">
        <v>0</v>
      </c>
      <c r="L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T247" t="s">
        <v>0</v>
      </c>
    </row>
    <row r="248" spans="1:20" ht="12.75">
      <c r="A248">
        <v>4</v>
      </c>
      <c r="B248" t="s">
        <v>386</v>
      </c>
      <c r="C248" t="s">
        <v>249</v>
      </c>
      <c r="D248">
        <v>12319999</v>
      </c>
      <c r="E248" s="8" t="s">
        <v>1</v>
      </c>
      <c r="F248" s="7">
        <v>78.07</v>
      </c>
      <c r="G248" s="5" t="s">
        <v>389</v>
      </c>
      <c r="H248" s="5" t="s">
        <v>390</v>
      </c>
      <c r="I248" s="5" t="s">
        <v>388</v>
      </c>
      <c r="J248" t="s">
        <v>0</v>
      </c>
      <c r="K248" t="s">
        <v>0</v>
      </c>
      <c r="L248" t="s">
        <v>0</v>
      </c>
      <c r="M248" t="s">
        <v>0</v>
      </c>
      <c r="N248" t="s">
        <v>0</v>
      </c>
      <c r="O248" t="s">
        <v>0</v>
      </c>
      <c r="P248" t="s">
        <v>0</v>
      </c>
      <c r="Q248" t="s">
        <v>0</v>
      </c>
      <c r="R248" t="s">
        <v>0</v>
      </c>
      <c r="S248" t="s">
        <v>0</v>
      </c>
      <c r="T248" t="s">
        <v>0</v>
      </c>
    </row>
    <row r="249" spans="1:20" ht="12.75">
      <c r="A249">
        <v>4</v>
      </c>
      <c r="B249" t="s">
        <v>386</v>
      </c>
      <c r="C249" t="s">
        <v>250</v>
      </c>
      <c r="D249">
        <v>12319999</v>
      </c>
      <c r="E249" s="8" t="s">
        <v>1</v>
      </c>
      <c r="F249" s="7">
        <v>105.41</v>
      </c>
      <c r="G249" s="5" t="s">
        <v>389</v>
      </c>
      <c r="H249" s="5" t="s">
        <v>390</v>
      </c>
      <c r="I249" s="5" t="s">
        <v>388</v>
      </c>
      <c r="J249" t="s">
        <v>0</v>
      </c>
      <c r="K249" t="s">
        <v>0</v>
      </c>
      <c r="L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</row>
    <row r="250" spans="1:20" ht="12.75">
      <c r="A250">
        <v>4</v>
      </c>
      <c r="B250" t="s">
        <v>386</v>
      </c>
      <c r="C250" t="s">
        <v>251</v>
      </c>
      <c r="D250">
        <v>12319999</v>
      </c>
      <c r="E250" s="8" t="s">
        <v>1</v>
      </c>
      <c r="F250" s="7">
        <v>105.41</v>
      </c>
      <c r="G250" s="5" t="s">
        <v>389</v>
      </c>
      <c r="H250" s="5" t="s">
        <v>390</v>
      </c>
      <c r="I250" s="5" t="s">
        <v>388</v>
      </c>
      <c r="J250" t="s">
        <v>0</v>
      </c>
      <c r="K250" t="s">
        <v>0</v>
      </c>
      <c r="L250" t="s">
        <v>0</v>
      </c>
      <c r="M250" t="s">
        <v>0</v>
      </c>
      <c r="N250" t="s">
        <v>0</v>
      </c>
      <c r="O250" t="s">
        <v>0</v>
      </c>
      <c r="P250" t="s">
        <v>0</v>
      </c>
      <c r="Q250" t="s">
        <v>0</v>
      </c>
      <c r="R250" t="s">
        <v>0</v>
      </c>
      <c r="S250" t="s">
        <v>0</v>
      </c>
      <c r="T250" t="s">
        <v>0</v>
      </c>
    </row>
    <row r="251" spans="1:20" ht="12.75">
      <c r="A251">
        <v>4</v>
      </c>
      <c r="B251" t="s">
        <v>386</v>
      </c>
      <c r="C251" t="s">
        <v>252</v>
      </c>
      <c r="D251">
        <v>12319999</v>
      </c>
      <c r="E251" s="8" t="s">
        <v>1</v>
      </c>
      <c r="F251" s="7">
        <v>130.65</v>
      </c>
      <c r="G251" s="5" t="s">
        <v>389</v>
      </c>
      <c r="H251" s="5" t="s">
        <v>390</v>
      </c>
      <c r="I251" s="5" t="s">
        <v>388</v>
      </c>
      <c r="J251" t="s">
        <v>0</v>
      </c>
      <c r="K251" t="s">
        <v>0</v>
      </c>
      <c r="L251" t="s">
        <v>0</v>
      </c>
      <c r="M251" t="s">
        <v>0</v>
      </c>
      <c r="N251" t="s">
        <v>0</v>
      </c>
      <c r="O251" t="s">
        <v>0</v>
      </c>
      <c r="P251" t="s">
        <v>0</v>
      </c>
      <c r="Q251" t="s">
        <v>0</v>
      </c>
      <c r="R251" t="s">
        <v>0</v>
      </c>
      <c r="S251" t="s">
        <v>0</v>
      </c>
      <c r="T251" t="s">
        <v>0</v>
      </c>
    </row>
    <row r="252" spans="1:20" ht="12.75">
      <c r="A252">
        <v>4</v>
      </c>
      <c r="B252" t="s">
        <v>386</v>
      </c>
      <c r="C252" t="s">
        <v>253</v>
      </c>
      <c r="D252">
        <v>12319999</v>
      </c>
      <c r="E252" s="8" t="s">
        <v>1</v>
      </c>
      <c r="F252" s="7">
        <v>130.65</v>
      </c>
      <c r="G252" s="5" t="s">
        <v>389</v>
      </c>
      <c r="H252" s="5" t="s">
        <v>390</v>
      </c>
      <c r="I252" s="5" t="s">
        <v>388</v>
      </c>
      <c r="J252" t="s">
        <v>0</v>
      </c>
      <c r="K252" t="s">
        <v>0</v>
      </c>
      <c r="L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T252" t="s">
        <v>0</v>
      </c>
    </row>
    <row r="253" spans="1:20" ht="12.75">
      <c r="A253">
        <v>4</v>
      </c>
      <c r="B253" t="s">
        <v>386</v>
      </c>
      <c r="C253" t="s">
        <v>254</v>
      </c>
      <c r="D253">
        <v>12319999</v>
      </c>
      <c r="E253" s="8" t="s">
        <v>1</v>
      </c>
      <c r="F253" s="7">
        <v>142.65</v>
      </c>
      <c r="G253" s="5" t="s">
        <v>389</v>
      </c>
      <c r="H253" s="5" t="s">
        <v>390</v>
      </c>
      <c r="I253" s="5" t="s">
        <v>388</v>
      </c>
      <c r="J253" t="s">
        <v>0</v>
      </c>
      <c r="K253" t="s">
        <v>0</v>
      </c>
      <c r="L253" t="s">
        <v>0</v>
      </c>
      <c r="M253" t="s">
        <v>0</v>
      </c>
      <c r="N253" t="s">
        <v>0</v>
      </c>
      <c r="O253" t="s">
        <v>0</v>
      </c>
      <c r="P253" t="s">
        <v>0</v>
      </c>
      <c r="Q253" t="s">
        <v>0</v>
      </c>
      <c r="R253" t="s">
        <v>0</v>
      </c>
      <c r="S253" t="s">
        <v>0</v>
      </c>
      <c r="T253" t="s">
        <v>0</v>
      </c>
    </row>
    <row r="254" spans="1:20" ht="12.75">
      <c r="A254">
        <v>4</v>
      </c>
      <c r="B254" t="s">
        <v>386</v>
      </c>
      <c r="C254" t="s">
        <v>255</v>
      </c>
      <c r="D254">
        <v>12319999</v>
      </c>
      <c r="E254" s="8" t="s">
        <v>1</v>
      </c>
      <c r="F254" s="7">
        <v>142.65</v>
      </c>
      <c r="G254" s="5" t="s">
        <v>389</v>
      </c>
      <c r="H254" s="5" t="s">
        <v>390</v>
      </c>
      <c r="I254" s="5" t="s">
        <v>388</v>
      </c>
      <c r="J254" t="s">
        <v>0</v>
      </c>
      <c r="K254" t="s">
        <v>0</v>
      </c>
      <c r="L254" t="s">
        <v>0</v>
      </c>
      <c r="M254" t="s">
        <v>0</v>
      </c>
      <c r="N254" t="s">
        <v>0</v>
      </c>
      <c r="O254" t="s">
        <v>0</v>
      </c>
      <c r="P254" t="s">
        <v>0</v>
      </c>
      <c r="Q254" t="s">
        <v>0</v>
      </c>
      <c r="R254" t="s">
        <v>0</v>
      </c>
      <c r="S254" t="s">
        <v>0</v>
      </c>
      <c r="T254" t="s">
        <v>0</v>
      </c>
    </row>
    <row r="255" spans="1:20" ht="12.75">
      <c r="A255">
        <v>4</v>
      </c>
      <c r="B255" t="s">
        <v>386</v>
      </c>
      <c r="C255" t="s">
        <v>256</v>
      </c>
      <c r="D255">
        <v>12319999</v>
      </c>
      <c r="E255" s="8" t="s">
        <v>1</v>
      </c>
      <c r="F255" s="7">
        <v>61.93</v>
      </c>
      <c r="G255" s="5" t="s">
        <v>389</v>
      </c>
      <c r="H255" s="5" t="s">
        <v>390</v>
      </c>
      <c r="I255" s="5" t="s">
        <v>388</v>
      </c>
      <c r="J255" t="s">
        <v>0</v>
      </c>
      <c r="K255" t="s">
        <v>0</v>
      </c>
      <c r="L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T255" t="s">
        <v>0</v>
      </c>
    </row>
    <row r="256" spans="1:20" ht="12.75">
      <c r="A256">
        <v>4</v>
      </c>
      <c r="B256" t="s">
        <v>386</v>
      </c>
      <c r="C256" t="s">
        <v>257</v>
      </c>
      <c r="D256">
        <v>12319999</v>
      </c>
      <c r="E256" s="8" t="s">
        <v>1</v>
      </c>
      <c r="F256" s="7">
        <v>61.93</v>
      </c>
      <c r="G256" s="5" t="s">
        <v>389</v>
      </c>
      <c r="H256" s="5" t="s">
        <v>390</v>
      </c>
      <c r="I256" s="5" t="s">
        <v>388</v>
      </c>
      <c r="J256" t="s">
        <v>0</v>
      </c>
      <c r="K256" t="s">
        <v>0</v>
      </c>
      <c r="L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T256" t="s">
        <v>0</v>
      </c>
    </row>
    <row r="257" spans="1:20" ht="12.75">
      <c r="A257">
        <v>4</v>
      </c>
      <c r="B257" t="s">
        <v>386</v>
      </c>
      <c r="C257" t="s">
        <v>258</v>
      </c>
      <c r="D257">
        <v>12319999</v>
      </c>
      <c r="E257" s="8" t="s">
        <v>1</v>
      </c>
      <c r="F257" s="7">
        <v>71.01</v>
      </c>
      <c r="G257" s="5" t="s">
        <v>389</v>
      </c>
      <c r="H257" s="5" t="s">
        <v>390</v>
      </c>
      <c r="I257" s="5" t="s">
        <v>388</v>
      </c>
      <c r="J257" t="s">
        <v>0</v>
      </c>
      <c r="K257" t="s">
        <v>0</v>
      </c>
      <c r="L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T257" t="s">
        <v>0</v>
      </c>
    </row>
    <row r="258" spans="1:20" ht="12.75">
      <c r="A258">
        <v>4</v>
      </c>
      <c r="B258" t="s">
        <v>386</v>
      </c>
      <c r="C258" t="s">
        <v>259</v>
      </c>
      <c r="D258">
        <v>12319999</v>
      </c>
      <c r="E258" s="8" t="s">
        <v>1</v>
      </c>
      <c r="F258" s="7">
        <v>71.01</v>
      </c>
      <c r="G258" s="5" t="s">
        <v>389</v>
      </c>
      <c r="H258" s="5" t="s">
        <v>390</v>
      </c>
      <c r="I258" s="5" t="s">
        <v>388</v>
      </c>
      <c r="J258" t="s">
        <v>0</v>
      </c>
      <c r="K258" t="s">
        <v>0</v>
      </c>
      <c r="L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T258" t="s">
        <v>0</v>
      </c>
    </row>
    <row r="259" spans="1:20" ht="12.75">
      <c r="A259">
        <v>4</v>
      </c>
      <c r="B259" t="s">
        <v>386</v>
      </c>
      <c r="C259" t="s">
        <v>260</v>
      </c>
      <c r="D259">
        <v>12319999</v>
      </c>
      <c r="E259" s="8" t="s">
        <v>1</v>
      </c>
      <c r="F259" s="7">
        <v>82.75</v>
      </c>
      <c r="G259" s="5" t="s">
        <v>389</v>
      </c>
      <c r="H259" s="5" t="s">
        <v>390</v>
      </c>
      <c r="I259" s="5" t="s">
        <v>388</v>
      </c>
      <c r="J259" t="s">
        <v>0</v>
      </c>
      <c r="K259" t="s">
        <v>0</v>
      </c>
      <c r="L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T259" t="s">
        <v>0</v>
      </c>
    </row>
    <row r="260" spans="1:20" ht="12.75">
      <c r="A260">
        <v>4</v>
      </c>
      <c r="B260" t="s">
        <v>386</v>
      </c>
      <c r="C260" t="s">
        <v>261</v>
      </c>
      <c r="D260">
        <v>12319999</v>
      </c>
      <c r="E260" s="8" t="s">
        <v>1</v>
      </c>
      <c r="F260" s="7">
        <v>82.75</v>
      </c>
      <c r="G260" s="5" t="s">
        <v>389</v>
      </c>
      <c r="H260" s="5" t="s">
        <v>390</v>
      </c>
      <c r="I260" s="5" t="s">
        <v>388</v>
      </c>
      <c r="J260" t="s">
        <v>0</v>
      </c>
      <c r="K260" t="s">
        <v>0</v>
      </c>
      <c r="L260" t="s">
        <v>0</v>
      </c>
      <c r="M260" t="s">
        <v>0</v>
      </c>
      <c r="N260" t="s">
        <v>0</v>
      </c>
      <c r="O260" t="s">
        <v>0</v>
      </c>
      <c r="P260" t="s">
        <v>0</v>
      </c>
      <c r="Q260" t="s">
        <v>0</v>
      </c>
      <c r="R260" t="s">
        <v>0</v>
      </c>
      <c r="S260" t="s">
        <v>0</v>
      </c>
      <c r="T260" t="s">
        <v>0</v>
      </c>
    </row>
    <row r="261" spans="1:20" ht="12.75">
      <c r="A261">
        <v>4</v>
      </c>
      <c r="B261" t="s">
        <v>386</v>
      </c>
      <c r="C261" t="s">
        <v>262</v>
      </c>
      <c r="D261">
        <v>12319999</v>
      </c>
      <c r="E261" s="8" t="s">
        <v>1</v>
      </c>
      <c r="F261" s="7">
        <v>107.29</v>
      </c>
      <c r="G261" s="5" t="s">
        <v>389</v>
      </c>
      <c r="H261" s="5" t="s">
        <v>390</v>
      </c>
      <c r="I261" s="5" t="s">
        <v>388</v>
      </c>
      <c r="J261" t="s">
        <v>0</v>
      </c>
      <c r="K261" t="s">
        <v>0</v>
      </c>
      <c r="L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T261" t="s">
        <v>0</v>
      </c>
    </row>
    <row r="262" spans="1:20" ht="12.75">
      <c r="A262">
        <v>4</v>
      </c>
      <c r="B262" t="s">
        <v>386</v>
      </c>
      <c r="C262" t="s">
        <v>263</v>
      </c>
      <c r="D262">
        <v>12319999</v>
      </c>
      <c r="E262" s="8" t="s">
        <v>1</v>
      </c>
      <c r="F262" s="7">
        <v>107.29</v>
      </c>
      <c r="G262" s="5" t="s">
        <v>389</v>
      </c>
      <c r="H262" s="5" t="s">
        <v>390</v>
      </c>
      <c r="I262" s="5" t="s">
        <v>388</v>
      </c>
      <c r="J262" t="s">
        <v>0</v>
      </c>
      <c r="K262" t="s">
        <v>0</v>
      </c>
      <c r="L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T262" t="s">
        <v>0</v>
      </c>
    </row>
    <row r="263" spans="1:20" ht="12.75">
      <c r="A263">
        <v>4</v>
      </c>
      <c r="B263" t="s">
        <v>386</v>
      </c>
      <c r="C263" t="s">
        <v>264</v>
      </c>
      <c r="D263">
        <v>12319999</v>
      </c>
      <c r="E263" s="8" t="s">
        <v>1</v>
      </c>
      <c r="F263" s="7">
        <v>130.21</v>
      </c>
      <c r="G263" s="5" t="s">
        <v>389</v>
      </c>
      <c r="H263" s="5" t="s">
        <v>390</v>
      </c>
      <c r="I263" s="5" t="s">
        <v>388</v>
      </c>
      <c r="J263" t="s">
        <v>0</v>
      </c>
      <c r="K263" t="s">
        <v>0</v>
      </c>
      <c r="L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T263" t="s">
        <v>0</v>
      </c>
    </row>
    <row r="264" spans="1:20" ht="12.75">
      <c r="A264">
        <v>4</v>
      </c>
      <c r="B264" t="s">
        <v>386</v>
      </c>
      <c r="C264" t="s">
        <v>265</v>
      </c>
      <c r="D264">
        <v>12319999</v>
      </c>
      <c r="E264" s="8" t="s">
        <v>1</v>
      </c>
      <c r="F264" s="7">
        <v>130.21</v>
      </c>
      <c r="G264" s="5" t="s">
        <v>389</v>
      </c>
      <c r="H264" s="5" t="s">
        <v>390</v>
      </c>
      <c r="I264" s="5" t="s">
        <v>388</v>
      </c>
      <c r="J264" t="s">
        <v>0</v>
      </c>
      <c r="K264" t="s">
        <v>0</v>
      </c>
      <c r="L264" t="s">
        <v>0</v>
      </c>
      <c r="M264" t="s">
        <v>0</v>
      </c>
      <c r="N264" t="s">
        <v>0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T264" t="s">
        <v>0</v>
      </c>
    </row>
    <row r="265" spans="1:20" ht="12.75">
      <c r="A265">
        <v>4</v>
      </c>
      <c r="B265" t="s">
        <v>386</v>
      </c>
      <c r="C265" t="s">
        <v>266</v>
      </c>
      <c r="D265">
        <v>12319999</v>
      </c>
      <c r="E265" s="8" t="s">
        <v>1</v>
      </c>
      <c r="F265" s="7">
        <v>48.06</v>
      </c>
      <c r="G265" s="5" t="s">
        <v>389</v>
      </c>
      <c r="H265" s="5" t="s">
        <v>390</v>
      </c>
      <c r="I265" s="5" t="s">
        <v>388</v>
      </c>
      <c r="J265" t="s">
        <v>0</v>
      </c>
      <c r="K265" t="s">
        <v>0</v>
      </c>
      <c r="L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T265" t="s">
        <v>0</v>
      </c>
    </row>
    <row r="266" spans="1:20" ht="12.75">
      <c r="A266">
        <v>4</v>
      </c>
      <c r="B266" t="s">
        <v>386</v>
      </c>
      <c r="C266" t="s">
        <v>267</v>
      </c>
      <c r="D266">
        <v>12319999</v>
      </c>
      <c r="E266" s="8" t="s">
        <v>1</v>
      </c>
      <c r="F266" s="7">
        <v>48.06</v>
      </c>
      <c r="G266" s="5" t="s">
        <v>389</v>
      </c>
      <c r="H266" s="5" t="s">
        <v>390</v>
      </c>
      <c r="I266" s="5" t="s">
        <v>388</v>
      </c>
      <c r="J266" t="s">
        <v>0</v>
      </c>
      <c r="K266" t="s">
        <v>0</v>
      </c>
      <c r="L266" t="s">
        <v>0</v>
      </c>
      <c r="M266" t="s">
        <v>0</v>
      </c>
      <c r="N266" t="s">
        <v>0</v>
      </c>
      <c r="O266" t="s">
        <v>0</v>
      </c>
      <c r="P266" t="s">
        <v>0</v>
      </c>
      <c r="Q266" t="s">
        <v>0</v>
      </c>
      <c r="R266" t="s">
        <v>0</v>
      </c>
      <c r="S266" t="s">
        <v>0</v>
      </c>
      <c r="T266" t="s">
        <v>0</v>
      </c>
    </row>
    <row r="267" spans="1:20" ht="12.75">
      <c r="A267">
        <v>4</v>
      </c>
      <c r="B267" t="s">
        <v>386</v>
      </c>
      <c r="C267" t="s">
        <v>268</v>
      </c>
      <c r="D267">
        <v>12319999</v>
      </c>
      <c r="E267" s="8" t="s">
        <v>1</v>
      </c>
      <c r="F267" s="7">
        <v>61.22</v>
      </c>
      <c r="G267" s="5" t="s">
        <v>389</v>
      </c>
      <c r="H267" s="5" t="s">
        <v>390</v>
      </c>
      <c r="I267" s="5" t="s">
        <v>388</v>
      </c>
      <c r="J267" t="s">
        <v>0</v>
      </c>
      <c r="K267" t="s">
        <v>0</v>
      </c>
      <c r="L267" t="s">
        <v>0</v>
      </c>
      <c r="M267" t="s">
        <v>0</v>
      </c>
      <c r="N267" t="s">
        <v>0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T267" t="s">
        <v>0</v>
      </c>
    </row>
    <row r="268" spans="1:20" ht="12.75">
      <c r="A268">
        <v>4</v>
      </c>
      <c r="B268" t="s">
        <v>386</v>
      </c>
      <c r="C268" t="s">
        <v>269</v>
      </c>
      <c r="D268">
        <v>12319999</v>
      </c>
      <c r="E268" s="8" t="s">
        <v>1</v>
      </c>
      <c r="F268" s="7">
        <v>61.22</v>
      </c>
      <c r="G268" s="5" t="s">
        <v>389</v>
      </c>
      <c r="H268" s="5" t="s">
        <v>390</v>
      </c>
      <c r="I268" s="5" t="s">
        <v>388</v>
      </c>
      <c r="J268" t="s">
        <v>0</v>
      </c>
      <c r="K268" t="s">
        <v>0</v>
      </c>
      <c r="L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T268" t="s">
        <v>0</v>
      </c>
    </row>
    <row r="269" spans="1:20" ht="12.75">
      <c r="A269">
        <v>4</v>
      </c>
      <c r="B269" t="s">
        <v>386</v>
      </c>
      <c r="C269" t="s">
        <v>270</v>
      </c>
      <c r="D269">
        <v>12319999</v>
      </c>
      <c r="E269" s="8" t="s">
        <v>1</v>
      </c>
      <c r="F269" s="7">
        <v>69.51</v>
      </c>
      <c r="G269" s="5" t="s">
        <v>389</v>
      </c>
      <c r="H269" s="5" t="s">
        <v>390</v>
      </c>
      <c r="I269" s="5" t="s">
        <v>388</v>
      </c>
      <c r="J269" t="s">
        <v>0</v>
      </c>
      <c r="K269" t="s">
        <v>0</v>
      </c>
      <c r="L269" t="s">
        <v>0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T269" t="s">
        <v>0</v>
      </c>
    </row>
    <row r="270" spans="1:20" ht="12.75">
      <c r="A270">
        <v>4</v>
      </c>
      <c r="B270" t="s">
        <v>386</v>
      </c>
      <c r="C270" t="s">
        <v>271</v>
      </c>
      <c r="D270">
        <v>12319999</v>
      </c>
      <c r="E270" s="8" t="s">
        <v>1</v>
      </c>
      <c r="F270" s="7">
        <v>69.51</v>
      </c>
      <c r="G270" s="5" t="s">
        <v>389</v>
      </c>
      <c r="H270" s="5" t="s">
        <v>390</v>
      </c>
      <c r="I270" s="5" t="s">
        <v>388</v>
      </c>
      <c r="J270" t="s">
        <v>0</v>
      </c>
      <c r="K270" t="s">
        <v>0</v>
      </c>
      <c r="L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T270" t="s">
        <v>0</v>
      </c>
    </row>
    <row r="271" spans="1:20" ht="12.75">
      <c r="A271">
        <v>4</v>
      </c>
      <c r="B271" t="s">
        <v>386</v>
      </c>
      <c r="C271" t="s">
        <v>272</v>
      </c>
      <c r="D271">
        <v>12319999</v>
      </c>
      <c r="E271" s="8" t="s">
        <v>1</v>
      </c>
      <c r="F271" s="7">
        <v>81.59</v>
      </c>
      <c r="G271" s="5" t="s">
        <v>389</v>
      </c>
      <c r="H271" s="5" t="s">
        <v>390</v>
      </c>
      <c r="I271" s="5" t="s">
        <v>388</v>
      </c>
      <c r="J271" t="s">
        <v>0</v>
      </c>
      <c r="K271" t="s">
        <v>0</v>
      </c>
      <c r="L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T271" t="s">
        <v>0</v>
      </c>
    </row>
    <row r="272" spans="1:20" ht="12.75">
      <c r="A272">
        <v>4</v>
      </c>
      <c r="B272" t="s">
        <v>386</v>
      </c>
      <c r="C272" t="s">
        <v>273</v>
      </c>
      <c r="D272">
        <v>12319999</v>
      </c>
      <c r="E272" s="8" t="s">
        <v>1</v>
      </c>
      <c r="F272" s="7">
        <v>81.59</v>
      </c>
      <c r="G272" s="5" t="s">
        <v>389</v>
      </c>
      <c r="H272" s="5" t="s">
        <v>390</v>
      </c>
      <c r="I272" s="5" t="s">
        <v>388</v>
      </c>
      <c r="J272" t="s">
        <v>0</v>
      </c>
      <c r="K272" t="s">
        <v>0</v>
      </c>
      <c r="L272" t="s">
        <v>0</v>
      </c>
      <c r="M272" t="s">
        <v>0</v>
      </c>
      <c r="N272" t="s">
        <v>0</v>
      </c>
      <c r="O272" t="s">
        <v>0</v>
      </c>
      <c r="P272" t="s">
        <v>0</v>
      </c>
      <c r="Q272" t="s">
        <v>0</v>
      </c>
      <c r="R272" t="s">
        <v>0</v>
      </c>
      <c r="S272" t="s">
        <v>0</v>
      </c>
      <c r="T272" t="s">
        <v>0</v>
      </c>
    </row>
    <row r="273" spans="1:20" ht="12.75">
      <c r="A273">
        <v>4</v>
      </c>
      <c r="B273" t="s">
        <v>386</v>
      </c>
      <c r="C273" t="s">
        <v>274</v>
      </c>
      <c r="D273">
        <v>12319999</v>
      </c>
      <c r="E273" s="8" t="s">
        <v>1</v>
      </c>
      <c r="F273" s="7">
        <v>94.58</v>
      </c>
      <c r="G273" s="5" t="s">
        <v>389</v>
      </c>
      <c r="H273" s="5" t="s">
        <v>390</v>
      </c>
      <c r="I273" s="5" t="s">
        <v>388</v>
      </c>
      <c r="J273" t="s">
        <v>0</v>
      </c>
      <c r="K273" t="s">
        <v>0</v>
      </c>
      <c r="L273" t="s">
        <v>0</v>
      </c>
      <c r="M273" t="s">
        <v>0</v>
      </c>
      <c r="N273" t="s">
        <v>0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T273" t="s">
        <v>0</v>
      </c>
    </row>
    <row r="274" spans="1:20" ht="12.75">
      <c r="A274">
        <v>4</v>
      </c>
      <c r="B274" t="s">
        <v>386</v>
      </c>
      <c r="C274" t="s">
        <v>275</v>
      </c>
      <c r="D274">
        <v>12319999</v>
      </c>
      <c r="E274" s="8" t="s">
        <v>1</v>
      </c>
      <c r="F274" s="7">
        <v>94.58</v>
      </c>
      <c r="G274" s="5" t="s">
        <v>389</v>
      </c>
      <c r="H274" s="5" t="s">
        <v>390</v>
      </c>
      <c r="I274" s="5" t="s">
        <v>388</v>
      </c>
      <c r="J274" t="s">
        <v>0</v>
      </c>
      <c r="K274" t="s">
        <v>0</v>
      </c>
      <c r="L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T274" t="s">
        <v>0</v>
      </c>
    </row>
    <row r="275" spans="1:20" ht="12.75">
      <c r="A275">
        <v>4</v>
      </c>
      <c r="B275" t="s">
        <v>386</v>
      </c>
      <c r="C275" t="s">
        <v>276</v>
      </c>
      <c r="D275">
        <v>12319999</v>
      </c>
      <c r="E275" s="8" t="s">
        <v>1</v>
      </c>
      <c r="F275" s="7">
        <v>106.55</v>
      </c>
      <c r="G275" s="5" t="s">
        <v>389</v>
      </c>
      <c r="H275" s="5" t="s">
        <v>390</v>
      </c>
      <c r="I275" s="5" t="s">
        <v>388</v>
      </c>
      <c r="J275" t="s">
        <v>0</v>
      </c>
      <c r="K275" t="s">
        <v>0</v>
      </c>
      <c r="L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T275" t="s">
        <v>0</v>
      </c>
    </row>
    <row r="276" spans="1:20" ht="12.75">
      <c r="A276">
        <v>4</v>
      </c>
      <c r="B276" t="s">
        <v>386</v>
      </c>
      <c r="C276" t="s">
        <v>277</v>
      </c>
      <c r="D276">
        <v>12319999</v>
      </c>
      <c r="E276" s="8" t="s">
        <v>1</v>
      </c>
      <c r="F276" s="7">
        <v>106.55</v>
      </c>
      <c r="G276" s="5" t="s">
        <v>389</v>
      </c>
      <c r="H276" s="5" t="s">
        <v>390</v>
      </c>
      <c r="I276" s="5" t="s">
        <v>388</v>
      </c>
      <c r="J276" t="s">
        <v>0</v>
      </c>
      <c r="K276" t="s">
        <v>0</v>
      </c>
      <c r="L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T276" t="s">
        <v>0</v>
      </c>
    </row>
    <row r="277" spans="1:20" ht="12.75">
      <c r="A277">
        <v>4</v>
      </c>
      <c r="B277" t="s">
        <v>386</v>
      </c>
      <c r="C277" t="s">
        <v>278</v>
      </c>
      <c r="D277">
        <v>12319999</v>
      </c>
      <c r="E277" s="8" t="s">
        <v>1</v>
      </c>
      <c r="F277" s="7">
        <v>129.3</v>
      </c>
      <c r="G277" s="5" t="s">
        <v>389</v>
      </c>
      <c r="H277" s="5" t="s">
        <v>390</v>
      </c>
      <c r="I277" s="5" t="s">
        <v>388</v>
      </c>
      <c r="J277" t="s">
        <v>0</v>
      </c>
      <c r="K277" t="s">
        <v>0</v>
      </c>
      <c r="L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T277" t="s">
        <v>0</v>
      </c>
    </row>
    <row r="278" spans="1:20" ht="12.75">
      <c r="A278">
        <v>4</v>
      </c>
      <c r="B278" t="s">
        <v>386</v>
      </c>
      <c r="C278" t="s">
        <v>279</v>
      </c>
      <c r="D278">
        <v>12319999</v>
      </c>
      <c r="E278" s="8" t="s">
        <v>1</v>
      </c>
      <c r="F278" s="7">
        <v>129.3</v>
      </c>
      <c r="G278" s="5" t="s">
        <v>389</v>
      </c>
      <c r="H278" s="5" t="s">
        <v>390</v>
      </c>
      <c r="I278" s="5" t="s">
        <v>388</v>
      </c>
      <c r="J278" t="s">
        <v>0</v>
      </c>
      <c r="K278" t="s">
        <v>0</v>
      </c>
      <c r="L278" t="s">
        <v>0</v>
      </c>
      <c r="M278" t="s">
        <v>0</v>
      </c>
      <c r="N278" t="s">
        <v>0</v>
      </c>
      <c r="O278" t="s">
        <v>0</v>
      </c>
      <c r="P278" t="s">
        <v>0</v>
      </c>
      <c r="Q278" t="s">
        <v>0</v>
      </c>
      <c r="R278" t="s">
        <v>0</v>
      </c>
      <c r="S278" t="s">
        <v>0</v>
      </c>
      <c r="T278" t="s">
        <v>0</v>
      </c>
    </row>
    <row r="279" spans="1:20" ht="12.75">
      <c r="A279">
        <v>4</v>
      </c>
      <c r="B279" t="s">
        <v>386</v>
      </c>
      <c r="C279" t="s">
        <v>280</v>
      </c>
      <c r="D279">
        <v>12319999</v>
      </c>
      <c r="E279" s="8" t="s">
        <v>1</v>
      </c>
      <c r="F279" s="7">
        <v>53.07</v>
      </c>
      <c r="G279" s="5" t="s">
        <v>389</v>
      </c>
      <c r="H279" s="5" t="s">
        <v>390</v>
      </c>
      <c r="I279" s="5" t="s">
        <v>388</v>
      </c>
      <c r="J279" t="s">
        <v>0</v>
      </c>
      <c r="K279" t="s">
        <v>0</v>
      </c>
      <c r="L279" t="s">
        <v>0</v>
      </c>
      <c r="M279" t="s">
        <v>0</v>
      </c>
      <c r="N279" t="s">
        <v>0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T279" t="s">
        <v>0</v>
      </c>
    </row>
    <row r="280" spans="1:20" ht="12.75">
      <c r="A280">
        <v>4</v>
      </c>
      <c r="B280" t="s">
        <v>386</v>
      </c>
      <c r="C280" t="s">
        <v>281</v>
      </c>
      <c r="D280">
        <v>12319999</v>
      </c>
      <c r="E280" s="8" t="s">
        <v>1</v>
      </c>
      <c r="F280" s="7">
        <v>53.07</v>
      </c>
      <c r="G280" s="5" t="s">
        <v>389</v>
      </c>
      <c r="H280" s="5" t="s">
        <v>390</v>
      </c>
      <c r="I280" s="5" t="s">
        <v>388</v>
      </c>
      <c r="J280" t="s">
        <v>0</v>
      </c>
      <c r="K280" t="s">
        <v>0</v>
      </c>
      <c r="L280" t="s">
        <v>0</v>
      </c>
      <c r="M280" t="s">
        <v>0</v>
      </c>
      <c r="N280" t="s">
        <v>0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T280" t="s">
        <v>0</v>
      </c>
    </row>
    <row r="281" spans="1:20" ht="12.75">
      <c r="A281">
        <v>4</v>
      </c>
      <c r="B281" t="s">
        <v>386</v>
      </c>
      <c r="C281" t="s">
        <v>282</v>
      </c>
      <c r="D281">
        <v>12319999</v>
      </c>
      <c r="E281" s="8" t="s">
        <v>1</v>
      </c>
      <c r="F281" s="7">
        <v>62.91</v>
      </c>
      <c r="G281" s="5" t="s">
        <v>389</v>
      </c>
      <c r="H281" s="5" t="s">
        <v>390</v>
      </c>
      <c r="I281" s="5" t="s">
        <v>388</v>
      </c>
      <c r="J281" t="s">
        <v>0</v>
      </c>
      <c r="K281" t="s">
        <v>0</v>
      </c>
      <c r="L281" t="s">
        <v>0</v>
      </c>
      <c r="M281" t="s">
        <v>0</v>
      </c>
      <c r="N281" t="s">
        <v>0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T281" t="s">
        <v>0</v>
      </c>
    </row>
    <row r="282" spans="1:20" ht="12.75">
      <c r="A282">
        <v>4</v>
      </c>
      <c r="B282" t="s">
        <v>386</v>
      </c>
      <c r="C282" t="s">
        <v>283</v>
      </c>
      <c r="D282">
        <v>12319999</v>
      </c>
      <c r="E282" s="8" t="s">
        <v>1</v>
      </c>
      <c r="F282" s="7">
        <v>62.91</v>
      </c>
      <c r="G282" s="5" t="s">
        <v>389</v>
      </c>
      <c r="H282" s="5" t="s">
        <v>390</v>
      </c>
      <c r="I282" s="5" t="s">
        <v>388</v>
      </c>
      <c r="J282" t="s">
        <v>0</v>
      </c>
      <c r="K282" t="s">
        <v>0</v>
      </c>
      <c r="L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T282" t="s">
        <v>0</v>
      </c>
    </row>
    <row r="283" spans="1:20" ht="12.75">
      <c r="A283">
        <v>4</v>
      </c>
      <c r="B283" t="s">
        <v>386</v>
      </c>
      <c r="C283" t="s">
        <v>284</v>
      </c>
      <c r="D283">
        <v>12319999</v>
      </c>
      <c r="E283" s="8" t="s">
        <v>1</v>
      </c>
      <c r="F283" s="7">
        <v>72.66</v>
      </c>
      <c r="G283" s="5" t="s">
        <v>389</v>
      </c>
      <c r="H283" s="5" t="s">
        <v>390</v>
      </c>
      <c r="I283" s="5" t="s">
        <v>388</v>
      </c>
      <c r="J283" t="s">
        <v>0</v>
      </c>
      <c r="K283" t="s">
        <v>0</v>
      </c>
      <c r="L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T283" t="s">
        <v>0</v>
      </c>
    </row>
    <row r="284" spans="1:20" ht="12.75">
      <c r="A284">
        <v>4</v>
      </c>
      <c r="B284" t="s">
        <v>386</v>
      </c>
      <c r="C284" t="s">
        <v>285</v>
      </c>
      <c r="D284">
        <v>12319999</v>
      </c>
      <c r="E284" s="8" t="s">
        <v>1</v>
      </c>
      <c r="F284" s="7">
        <v>72.66</v>
      </c>
      <c r="G284" s="5" t="s">
        <v>389</v>
      </c>
      <c r="H284" s="5" t="s">
        <v>390</v>
      </c>
      <c r="I284" s="5" t="s">
        <v>388</v>
      </c>
      <c r="J284" t="s">
        <v>0</v>
      </c>
      <c r="K284" t="s">
        <v>0</v>
      </c>
      <c r="L284" t="s">
        <v>0</v>
      </c>
      <c r="M284" t="s">
        <v>0</v>
      </c>
      <c r="N284" t="s">
        <v>0</v>
      </c>
      <c r="O284" t="s">
        <v>0</v>
      </c>
      <c r="P284" t="s">
        <v>0</v>
      </c>
      <c r="Q284" t="s">
        <v>0</v>
      </c>
      <c r="R284" t="s">
        <v>0</v>
      </c>
      <c r="S284" t="s">
        <v>0</v>
      </c>
      <c r="T284" t="s">
        <v>0</v>
      </c>
    </row>
    <row r="285" spans="1:20" ht="12.75">
      <c r="A285">
        <v>4</v>
      </c>
      <c r="B285" t="s">
        <v>386</v>
      </c>
      <c r="C285" t="s">
        <v>286</v>
      </c>
      <c r="D285">
        <v>12319999</v>
      </c>
      <c r="E285" s="8" t="s">
        <v>1</v>
      </c>
      <c r="F285" s="7">
        <v>83.99</v>
      </c>
      <c r="G285" s="5" t="s">
        <v>389</v>
      </c>
      <c r="H285" s="5" t="s">
        <v>390</v>
      </c>
      <c r="I285" s="5" t="s">
        <v>388</v>
      </c>
      <c r="J285" t="s">
        <v>0</v>
      </c>
      <c r="K285" t="s">
        <v>0</v>
      </c>
      <c r="L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T285" t="s">
        <v>0</v>
      </c>
    </row>
    <row r="286" spans="1:20" ht="12.75">
      <c r="A286">
        <v>4</v>
      </c>
      <c r="B286" t="s">
        <v>386</v>
      </c>
      <c r="C286" t="s">
        <v>287</v>
      </c>
      <c r="D286">
        <v>12319999</v>
      </c>
      <c r="E286" s="8" t="s">
        <v>1</v>
      </c>
      <c r="F286" s="7">
        <v>83.99</v>
      </c>
      <c r="G286" s="5" t="s">
        <v>389</v>
      </c>
      <c r="H286" s="5" t="s">
        <v>390</v>
      </c>
      <c r="I286" s="5" t="s">
        <v>388</v>
      </c>
      <c r="J286" t="s">
        <v>0</v>
      </c>
      <c r="K286" t="s">
        <v>0</v>
      </c>
      <c r="L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T286" t="s">
        <v>0</v>
      </c>
    </row>
    <row r="287" spans="1:20" ht="12.75">
      <c r="A287">
        <v>4</v>
      </c>
      <c r="B287" t="s">
        <v>386</v>
      </c>
      <c r="C287" t="s">
        <v>288</v>
      </c>
      <c r="D287">
        <v>12319999</v>
      </c>
      <c r="E287" s="8" t="s">
        <v>1</v>
      </c>
      <c r="F287" s="7">
        <v>97.95</v>
      </c>
      <c r="G287" s="5" t="s">
        <v>389</v>
      </c>
      <c r="H287" s="5" t="s">
        <v>390</v>
      </c>
      <c r="I287" s="5" t="s">
        <v>388</v>
      </c>
      <c r="J287" t="s">
        <v>0</v>
      </c>
      <c r="K287" t="s">
        <v>0</v>
      </c>
      <c r="L287" t="s">
        <v>0</v>
      </c>
      <c r="M287" t="s">
        <v>0</v>
      </c>
      <c r="N287" t="s">
        <v>0</v>
      </c>
      <c r="O287" t="s">
        <v>0</v>
      </c>
      <c r="P287" t="s">
        <v>0</v>
      </c>
      <c r="Q287" t="s">
        <v>0</v>
      </c>
      <c r="R287" t="s">
        <v>0</v>
      </c>
      <c r="S287" t="s">
        <v>0</v>
      </c>
      <c r="T287" t="s">
        <v>0</v>
      </c>
    </row>
    <row r="288" spans="1:20" ht="12.75">
      <c r="A288">
        <v>4</v>
      </c>
      <c r="B288" t="s">
        <v>386</v>
      </c>
      <c r="C288" t="s">
        <v>289</v>
      </c>
      <c r="D288">
        <v>12319999</v>
      </c>
      <c r="E288" s="8" t="s">
        <v>1</v>
      </c>
      <c r="F288" s="7">
        <v>97.95</v>
      </c>
      <c r="G288" s="5" t="s">
        <v>389</v>
      </c>
      <c r="H288" s="5" t="s">
        <v>390</v>
      </c>
      <c r="I288" s="5" t="s">
        <v>388</v>
      </c>
      <c r="J288" t="s">
        <v>0</v>
      </c>
      <c r="K288" t="s">
        <v>0</v>
      </c>
      <c r="L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</row>
    <row r="289" spans="1:20" ht="12.75">
      <c r="A289">
        <v>4</v>
      </c>
      <c r="B289" t="s">
        <v>386</v>
      </c>
      <c r="C289" t="s">
        <v>290</v>
      </c>
      <c r="D289">
        <v>12319999</v>
      </c>
      <c r="E289" s="8" t="s">
        <v>1</v>
      </c>
      <c r="F289" s="7">
        <v>107.93</v>
      </c>
      <c r="G289" s="5" t="s">
        <v>389</v>
      </c>
      <c r="H289" s="5" t="s">
        <v>390</v>
      </c>
      <c r="I289" s="5" t="s">
        <v>388</v>
      </c>
      <c r="J289" t="s">
        <v>0</v>
      </c>
      <c r="K289" t="s">
        <v>0</v>
      </c>
      <c r="L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</row>
    <row r="290" spans="1:20" ht="12.75">
      <c r="A290">
        <v>4</v>
      </c>
      <c r="B290" t="s">
        <v>386</v>
      </c>
      <c r="C290" t="s">
        <v>291</v>
      </c>
      <c r="D290">
        <v>12319999</v>
      </c>
      <c r="E290" s="8" t="s">
        <v>1</v>
      </c>
      <c r="F290" s="7">
        <v>107.93</v>
      </c>
      <c r="G290" s="5" t="s">
        <v>389</v>
      </c>
      <c r="H290" s="5" t="s">
        <v>390</v>
      </c>
      <c r="I290" s="5" t="s">
        <v>388</v>
      </c>
      <c r="J290" t="s">
        <v>0</v>
      </c>
      <c r="K290" t="s">
        <v>0</v>
      </c>
      <c r="L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</row>
    <row r="291" spans="1:20" ht="12.75">
      <c r="A291">
        <v>4</v>
      </c>
      <c r="B291" t="s">
        <v>386</v>
      </c>
      <c r="C291" t="s">
        <v>292</v>
      </c>
      <c r="D291">
        <v>12319999</v>
      </c>
      <c r="E291" s="8" t="s">
        <v>1</v>
      </c>
      <c r="F291" s="7">
        <v>120.18</v>
      </c>
      <c r="G291" s="5" t="s">
        <v>389</v>
      </c>
      <c r="H291" s="5" t="s">
        <v>390</v>
      </c>
      <c r="I291" s="5" t="s">
        <v>388</v>
      </c>
      <c r="J291" t="s">
        <v>0</v>
      </c>
      <c r="K291" t="s">
        <v>0</v>
      </c>
      <c r="L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</row>
    <row r="292" spans="1:20" ht="12.75">
      <c r="A292">
        <v>4</v>
      </c>
      <c r="B292" t="s">
        <v>386</v>
      </c>
      <c r="C292" t="s">
        <v>293</v>
      </c>
      <c r="D292">
        <v>12319999</v>
      </c>
      <c r="E292" s="8" t="s">
        <v>1</v>
      </c>
      <c r="F292" s="7">
        <v>120.18</v>
      </c>
      <c r="G292" s="5" t="s">
        <v>389</v>
      </c>
      <c r="H292" s="5" t="s">
        <v>390</v>
      </c>
      <c r="I292" s="5" t="s">
        <v>388</v>
      </c>
      <c r="J292" t="s">
        <v>0</v>
      </c>
      <c r="K292" t="s">
        <v>0</v>
      </c>
      <c r="L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</row>
    <row r="293" spans="1:20" ht="12.75">
      <c r="A293">
        <v>4</v>
      </c>
      <c r="B293" t="s">
        <v>386</v>
      </c>
      <c r="C293" t="s">
        <v>294</v>
      </c>
      <c r="D293">
        <v>12319999</v>
      </c>
      <c r="E293" s="8" t="s">
        <v>1</v>
      </c>
      <c r="F293" s="7">
        <v>131.45</v>
      </c>
      <c r="G293" s="5" t="s">
        <v>389</v>
      </c>
      <c r="H293" s="5" t="s">
        <v>390</v>
      </c>
      <c r="I293" s="5" t="s">
        <v>388</v>
      </c>
      <c r="J293" t="s">
        <v>0</v>
      </c>
      <c r="K293" t="s">
        <v>0</v>
      </c>
      <c r="L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</row>
    <row r="294" spans="1:20" ht="12.75">
      <c r="A294">
        <v>4</v>
      </c>
      <c r="B294" t="s">
        <v>386</v>
      </c>
      <c r="C294" t="s">
        <v>295</v>
      </c>
      <c r="D294">
        <v>12319999</v>
      </c>
      <c r="E294" s="8" t="s">
        <v>1</v>
      </c>
      <c r="F294" s="7">
        <v>131.45</v>
      </c>
      <c r="G294" s="5" t="s">
        <v>389</v>
      </c>
      <c r="H294" s="5" t="s">
        <v>390</v>
      </c>
      <c r="I294" s="5" t="s">
        <v>388</v>
      </c>
      <c r="J294" t="s">
        <v>0</v>
      </c>
      <c r="K294" t="s">
        <v>0</v>
      </c>
      <c r="L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</row>
    <row r="295" spans="1:20" ht="12.75">
      <c r="A295">
        <v>4</v>
      </c>
      <c r="B295" t="s">
        <v>386</v>
      </c>
      <c r="C295" t="s">
        <v>296</v>
      </c>
      <c r="D295">
        <v>12319999</v>
      </c>
      <c r="E295" s="8" t="s">
        <v>1</v>
      </c>
      <c r="F295" s="7">
        <v>46.43</v>
      </c>
      <c r="G295" s="5" t="s">
        <v>389</v>
      </c>
      <c r="H295" s="5" t="s">
        <v>390</v>
      </c>
      <c r="I295" s="5" t="s">
        <v>388</v>
      </c>
      <c r="J295" t="s">
        <v>0</v>
      </c>
      <c r="K295" t="s">
        <v>0</v>
      </c>
      <c r="L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</row>
    <row r="296" spans="1:20" ht="12.75">
      <c r="A296">
        <v>4</v>
      </c>
      <c r="B296" t="s">
        <v>386</v>
      </c>
      <c r="C296" t="s">
        <v>297</v>
      </c>
      <c r="D296">
        <v>12319999</v>
      </c>
      <c r="E296" s="8" t="s">
        <v>1</v>
      </c>
      <c r="F296" s="7">
        <v>46.43</v>
      </c>
      <c r="G296" s="5" t="s">
        <v>389</v>
      </c>
      <c r="H296" s="5" t="s">
        <v>390</v>
      </c>
      <c r="I296" s="5" t="s">
        <v>388</v>
      </c>
      <c r="J296" t="s">
        <v>0</v>
      </c>
      <c r="K296" t="s">
        <v>0</v>
      </c>
      <c r="L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</row>
    <row r="297" spans="1:20" ht="12.75">
      <c r="A297">
        <v>4</v>
      </c>
      <c r="B297" t="s">
        <v>386</v>
      </c>
      <c r="C297" t="s">
        <v>298</v>
      </c>
      <c r="D297">
        <v>12319999</v>
      </c>
      <c r="E297" s="8" t="s">
        <v>1</v>
      </c>
      <c r="F297" s="7">
        <v>126.84</v>
      </c>
      <c r="G297" s="5" t="s">
        <v>389</v>
      </c>
      <c r="H297" s="5" t="s">
        <v>390</v>
      </c>
      <c r="I297" s="5" t="s">
        <v>388</v>
      </c>
      <c r="J297" t="s">
        <v>0</v>
      </c>
      <c r="K297" t="s">
        <v>0</v>
      </c>
      <c r="L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</row>
    <row r="298" spans="1:20" ht="12.75">
      <c r="A298">
        <v>4</v>
      </c>
      <c r="B298" t="s">
        <v>386</v>
      </c>
      <c r="C298" t="s">
        <v>299</v>
      </c>
      <c r="D298">
        <v>12319999</v>
      </c>
      <c r="E298" s="8" t="s">
        <v>1</v>
      </c>
      <c r="F298" s="7">
        <v>126.84</v>
      </c>
      <c r="G298" s="5" t="s">
        <v>389</v>
      </c>
      <c r="H298" s="5" t="s">
        <v>390</v>
      </c>
      <c r="I298" s="5" t="s">
        <v>388</v>
      </c>
      <c r="J298" t="s">
        <v>0</v>
      </c>
      <c r="K298" t="s">
        <v>0</v>
      </c>
      <c r="L298" t="s">
        <v>0</v>
      </c>
      <c r="M298" t="s">
        <v>0</v>
      </c>
      <c r="N298" t="s">
        <v>0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</row>
    <row r="299" spans="1:20" ht="12.75">
      <c r="A299">
        <v>4</v>
      </c>
      <c r="B299" t="s">
        <v>386</v>
      </c>
      <c r="C299" t="s">
        <v>300</v>
      </c>
      <c r="D299">
        <v>12319999</v>
      </c>
      <c r="E299" s="8" t="s">
        <v>1</v>
      </c>
      <c r="F299" s="7">
        <v>88.63</v>
      </c>
      <c r="G299" s="5" t="s">
        <v>389</v>
      </c>
      <c r="H299" s="5" t="s">
        <v>390</v>
      </c>
      <c r="I299" s="5" t="s">
        <v>388</v>
      </c>
      <c r="J299" t="s">
        <v>0</v>
      </c>
      <c r="K299" t="s">
        <v>0</v>
      </c>
      <c r="L299" t="s">
        <v>0</v>
      </c>
      <c r="M299" t="s">
        <v>0</v>
      </c>
      <c r="N299" t="s">
        <v>0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</row>
    <row r="300" spans="1:20" ht="12.75">
      <c r="A300">
        <v>4</v>
      </c>
      <c r="B300" t="s">
        <v>386</v>
      </c>
      <c r="C300" t="s">
        <v>301</v>
      </c>
      <c r="D300">
        <v>12319999</v>
      </c>
      <c r="E300" s="8" t="s">
        <v>1</v>
      </c>
      <c r="F300" s="7">
        <v>88.63</v>
      </c>
      <c r="G300" s="5" t="s">
        <v>389</v>
      </c>
      <c r="H300" s="5" t="s">
        <v>390</v>
      </c>
      <c r="I300" s="5" t="s">
        <v>388</v>
      </c>
      <c r="J300" t="s">
        <v>0</v>
      </c>
      <c r="K300" t="s">
        <v>0</v>
      </c>
      <c r="L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</row>
    <row r="301" spans="1:20" ht="12.75">
      <c r="A301">
        <v>4</v>
      </c>
      <c r="B301" t="s">
        <v>386</v>
      </c>
      <c r="C301" t="s">
        <v>302</v>
      </c>
      <c r="D301">
        <v>12319999</v>
      </c>
      <c r="E301" s="8" t="s">
        <v>1</v>
      </c>
      <c r="F301" s="7">
        <v>116.25</v>
      </c>
      <c r="G301" s="5" t="s">
        <v>389</v>
      </c>
      <c r="H301" s="5" t="s">
        <v>390</v>
      </c>
      <c r="I301" s="5" t="s">
        <v>388</v>
      </c>
      <c r="J301" t="s">
        <v>0</v>
      </c>
      <c r="K301" t="s">
        <v>0</v>
      </c>
      <c r="L301" t="s">
        <v>0</v>
      </c>
      <c r="M301" t="s">
        <v>0</v>
      </c>
      <c r="N301" t="s">
        <v>0</v>
      </c>
      <c r="O301" t="s">
        <v>0</v>
      </c>
      <c r="P301" t="s">
        <v>0</v>
      </c>
      <c r="Q301" t="s">
        <v>0</v>
      </c>
      <c r="R301" t="s">
        <v>0</v>
      </c>
      <c r="S301" t="s">
        <v>0</v>
      </c>
      <c r="T301" t="s">
        <v>0</v>
      </c>
    </row>
    <row r="302" spans="1:20" ht="12.75">
      <c r="A302">
        <v>4</v>
      </c>
      <c r="B302" t="s">
        <v>386</v>
      </c>
      <c r="C302" t="s">
        <v>303</v>
      </c>
      <c r="D302">
        <v>12319999</v>
      </c>
      <c r="E302" s="8" t="s">
        <v>1</v>
      </c>
      <c r="F302" s="7">
        <v>116.25</v>
      </c>
      <c r="G302" s="5" t="s">
        <v>389</v>
      </c>
      <c r="H302" s="5" t="s">
        <v>390</v>
      </c>
      <c r="I302" s="5" t="s">
        <v>388</v>
      </c>
      <c r="J302" t="s">
        <v>0</v>
      </c>
      <c r="K302" t="s">
        <v>0</v>
      </c>
      <c r="L302" t="s">
        <v>0</v>
      </c>
      <c r="M302" t="s">
        <v>0</v>
      </c>
      <c r="N302" t="s">
        <v>0</v>
      </c>
      <c r="O302" t="s">
        <v>0</v>
      </c>
      <c r="P302" t="s">
        <v>0</v>
      </c>
      <c r="Q302" t="s">
        <v>0</v>
      </c>
      <c r="R302" t="s">
        <v>0</v>
      </c>
      <c r="S302" t="s">
        <v>0</v>
      </c>
      <c r="T302" t="s">
        <v>0</v>
      </c>
    </row>
    <row r="303" spans="1:20" ht="12.75">
      <c r="A303">
        <v>4</v>
      </c>
      <c r="B303" t="s">
        <v>386</v>
      </c>
      <c r="C303" t="s">
        <v>304</v>
      </c>
      <c r="D303">
        <v>12319999</v>
      </c>
      <c r="E303" s="8" t="s">
        <v>1</v>
      </c>
      <c r="F303" s="7">
        <v>115.16</v>
      </c>
      <c r="G303" s="5" t="s">
        <v>389</v>
      </c>
      <c r="H303" s="5" t="s">
        <v>390</v>
      </c>
      <c r="I303" s="5" t="s">
        <v>388</v>
      </c>
      <c r="J303" t="s">
        <v>0</v>
      </c>
      <c r="K303" t="s">
        <v>0</v>
      </c>
      <c r="L303" t="s">
        <v>0</v>
      </c>
      <c r="M303" t="s">
        <v>0</v>
      </c>
      <c r="N303" t="s">
        <v>0</v>
      </c>
      <c r="O303" t="s">
        <v>0</v>
      </c>
      <c r="P303" t="s">
        <v>0</v>
      </c>
      <c r="Q303" t="s">
        <v>0</v>
      </c>
      <c r="R303" t="s">
        <v>0</v>
      </c>
      <c r="S303" t="s">
        <v>0</v>
      </c>
      <c r="T303" t="s">
        <v>0</v>
      </c>
    </row>
    <row r="304" spans="1:20" ht="12.75">
      <c r="A304">
        <v>4</v>
      </c>
      <c r="B304" t="s">
        <v>386</v>
      </c>
      <c r="C304" t="s">
        <v>305</v>
      </c>
      <c r="D304">
        <v>12319999</v>
      </c>
      <c r="E304" s="8" t="s">
        <v>1</v>
      </c>
      <c r="F304" s="7">
        <v>115.16</v>
      </c>
      <c r="G304" s="5" t="s">
        <v>389</v>
      </c>
      <c r="H304" s="5" t="s">
        <v>390</v>
      </c>
      <c r="I304" s="5" t="s">
        <v>388</v>
      </c>
      <c r="J304" t="s">
        <v>0</v>
      </c>
      <c r="K304" t="s">
        <v>0</v>
      </c>
      <c r="L304" t="s">
        <v>0</v>
      </c>
      <c r="M304" t="s">
        <v>0</v>
      </c>
      <c r="N304" t="s">
        <v>0</v>
      </c>
      <c r="O304" t="s">
        <v>0</v>
      </c>
      <c r="P304" t="s">
        <v>0</v>
      </c>
      <c r="Q304" t="s">
        <v>0</v>
      </c>
      <c r="R304" t="s">
        <v>0</v>
      </c>
      <c r="S304" t="s">
        <v>0</v>
      </c>
      <c r="T304" t="s">
        <v>0</v>
      </c>
    </row>
    <row r="305" spans="1:20" ht="12.75">
      <c r="A305">
        <v>4</v>
      </c>
      <c r="B305" t="s">
        <v>386</v>
      </c>
      <c r="C305" t="s">
        <v>306</v>
      </c>
      <c r="D305">
        <v>12319999</v>
      </c>
      <c r="E305" s="8" t="s">
        <v>1</v>
      </c>
      <c r="F305" s="7">
        <v>79.08</v>
      </c>
      <c r="G305" s="5" t="s">
        <v>389</v>
      </c>
      <c r="H305" s="5" t="s">
        <v>390</v>
      </c>
      <c r="I305" s="5" t="s">
        <v>388</v>
      </c>
      <c r="J305" t="s">
        <v>0</v>
      </c>
      <c r="K305" t="s">
        <v>0</v>
      </c>
      <c r="L305" t="s">
        <v>0</v>
      </c>
      <c r="M305" t="s">
        <v>0</v>
      </c>
      <c r="N305" t="s">
        <v>0</v>
      </c>
      <c r="O305" t="s">
        <v>0</v>
      </c>
      <c r="P305" t="s">
        <v>0</v>
      </c>
      <c r="Q305" t="s">
        <v>0</v>
      </c>
      <c r="R305" t="s">
        <v>0</v>
      </c>
      <c r="S305" t="s">
        <v>0</v>
      </c>
      <c r="T305" t="s">
        <v>0</v>
      </c>
    </row>
    <row r="306" spans="1:20" ht="12.75">
      <c r="A306">
        <v>4</v>
      </c>
      <c r="B306" t="s">
        <v>386</v>
      </c>
      <c r="C306" t="s">
        <v>307</v>
      </c>
      <c r="D306">
        <v>12319999</v>
      </c>
      <c r="E306" s="8" t="s">
        <v>1</v>
      </c>
      <c r="F306" s="7">
        <v>79.08</v>
      </c>
      <c r="G306" s="5" t="s">
        <v>389</v>
      </c>
      <c r="H306" s="5" t="s">
        <v>390</v>
      </c>
      <c r="I306" s="5" t="s">
        <v>388</v>
      </c>
      <c r="J306" t="s">
        <v>0</v>
      </c>
      <c r="K306" t="s">
        <v>0</v>
      </c>
      <c r="L306" t="s">
        <v>0</v>
      </c>
      <c r="M306" t="s">
        <v>0</v>
      </c>
      <c r="N306" t="s">
        <v>0</v>
      </c>
      <c r="O306" t="s">
        <v>0</v>
      </c>
      <c r="P306" t="s">
        <v>0</v>
      </c>
      <c r="Q306" t="s">
        <v>0</v>
      </c>
      <c r="R306" t="s">
        <v>0</v>
      </c>
      <c r="S306" t="s">
        <v>0</v>
      </c>
      <c r="T306" t="s">
        <v>0</v>
      </c>
    </row>
    <row r="307" spans="1:20" ht="12.75">
      <c r="A307">
        <v>4</v>
      </c>
      <c r="B307" t="s">
        <v>386</v>
      </c>
      <c r="C307" t="s">
        <v>308</v>
      </c>
      <c r="D307">
        <v>12319999</v>
      </c>
      <c r="E307" s="8" t="s">
        <v>1</v>
      </c>
      <c r="F307" s="7">
        <v>102.67</v>
      </c>
      <c r="G307" s="5" t="s">
        <v>389</v>
      </c>
      <c r="H307" s="5" t="s">
        <v>390</v>
      </c>
      <c r="I307" s="5" t="s">
        <v>388</v>
      </c>
      <c r="J307" t="s">
        <v>0</v>
      </c>
      <c r="K307" t="s">
        <v>0</v>
      </c>
      <c r="L307" t="s">
        <v>0</v>
      </c>
      <c r="M307" t="s">
        <v>0</v>
      </c>
      <c r="N307" t="s">
        <v>0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</row>
    <row r="308" spans="1:20" ht="12.75">
      <c r="A308">
        <v>4</v>
      </c>
      <c r="B308" t="s">
        <v>386</v>
      </c>
      <c r="C308" t="s">
        <v>309</v>
      </c>
      <c r="D308">
        <v>12319999</v>
      </c>
      <c r="E308" s="8" t="s">
        <v>1</v>
      </c>
      <c r="F308" s="7">
        <v>102.67</v>
      </c>
      <c r="G308" s="5" t="s">
        <v>389</v>
      </c>
      <c r="H308" s="5" t="s">
        <v>390</v>
      </c>
      <c r="I308" s="5" t="s">
        <v>388</v>
      </c>
      <c r="J308" t="s">
        <v>0</v>
      </c>
      <c r="K308" t="s">
        <v>0</v>
      </c>
      <c r="L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</row>
    <row r="309" spans="1:20" ht="12.75">
      <c r="A309">
        <v>4</v>
      </c>
      <c r="B309" t="s">
        <v>386</v>
      </c>
      <c r="C309" t="s">
        <v>310</v>
      </c>
      <c r="D309">
        <v>12319999</v>
      </c>
      <c r="E309" s="8" t="s">
        <v>1</v>
      </c>
      <c r="F309" s="7">
        <v>117.42</v>
      </c>
      <c r="G309" s="5" t="s">
        <v>389</v>
      </c>
      <c r="H309" s="5" t="s">
        <v>390</v>
      </c>
      <c r="I309" s="5" t="s">
        <v>388</v>
      </c>
      <c r="J309" t="s">
        <v>0</v>
      </c>
      <c r="K309" t="s">
        <v>0</v>
      </c>
      <c r="L309" t="s">
        <v>0</v>
      </c>
      <c r="M309" t="s">
        <v>0</v>
      </c>
      <c r="N309" t="s">
        <v>0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</row>
    <row r="310" spans="1:20" ht="12.75">
      <c r="A310">
        <v>4</v>
      </c>
      <c r="B310" t="s">
        <v>386</v>
      </c>
      <c r="C310" t="s">
        <v>311</v>
      </c>
      <c r="D310">
        <v>12319999</v>
      </c>
      <c r="E310" s="8" t="s">
        <v>1</v>
      </c>
      <c r="F310" s="7">
        <v>117.42</v>
      </c>
      <c r="G310" s="5" t="s">
        <v>389</v>
      </c>
      <c r="H310" s="5" t="s">
        <v>390</v>
      </c>
      <c r="I310" s="5" t="s">
        <v>388</v>
      </c>
      <c r="J310" t="s">
        <v>0</v>
      </c>
      <c r="K310" t="s">
        <v>0</v>
      </c>
      <c r="L310" t="s">
        <v>0</v>
      </c>
      <c r="M310" t="s">
        <v>0</v>
      </c>
      <c r="N310" t="s">
        <v>0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</row>
    <row r="311" spans="1:20" ht="12.75">
      <c r="A311">
        <v>4</v>
      </c>
      <c r="B311" t="s">
        <v>386</v>
      </c>
      <c r="C311" t="s">
        <v>312</v>
      </c>
      <c r="D311">
        <v>12319999</v>
      </c>
      <c r="E311" s="8" t="s">
        <v>1</v>
      </c>
      <c r="F311" s="7">
        <v>48.54</v>
      </c>
      <c r="G311" s="5" t="s">
        <v>389</v>
      </c>
      <c r="H311" s="5" t="s">
        <v>390</v>
      </c>
      <c r="I311" s="5" t="s">
        <v>388</v>
      </c>
      <c r="J311" t="s">
        <v>0</v>
      </c>
      <c r="K311" t="s">
        <v>0</v>
      </c>
      <c r="L311" t="s">
        <v>0</v>
      </c>
      <c r="M311" t="s">
        <v>0</v>
      </c>
      <c r="N311" t="s">
        <v>0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</row>
    <row r="312" spans="1:20" ht="12.75">
      <c r="A312">
        <v>4</v>
      </c>
      <c r="B312" t="s">
        <v>386</v>
      </c>
      <c r="C312" t="s">
        <v>313</v>
      </c>
      <c r="D312">
        <v>12319999</v>
      </c>
      <c r="E312" s="8" t="s">
        <v>1</v>
      </c>
      <c r="F312" s="7">
        <v>96.33</v>
      </c>
      <c r="G312" s="5" t="s">
        <v>389</v>
      </c>
      <c r="H312" s="5" t="s">
        <v>390</v>
      </c>
      <c r="I312" s="5" t="s">
        <v>388</v>
      </c>
      <c r="J312" t="s">
        <v>0</v>
      </c>
      <c r="K312" t="s">
        <v>0</v>
      </c>
      <c r="L312" t="s">
        <v>0</v>
      </c>
      <c r="M312" t="s">
        <v>0</v>
      </c>
      <c r="N312" t="s">
        <v>0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</row>
    <row r="313" spans="1:20" ht="12.75">
      <c r="A313">
        <v>4</v>
      </c>
      <c r="B313" t="s">
        <v>386</v>
      </c>
      <c r="C313" t="s">
        <v>314</v>
      </c>
      <c r="D313">
        <v>12319999</v>
      </c>
      <c r="E313" s="8" t="s">
        <v>1</v>
      </c>
      <c r="F313" s="7">
        <v>65.61</v>
      </c>
      <c r="G313" s="5" t="s">
        <v>389</v>
      </c>
      <c r="H313" s="5" t="s">
        <v>390</v>
      </c>
      <c r="I313" s="5" t="s">
        <v>388</v>
      </c>
      <c r="J313" t="s">
        <v>0</v>
      </c>
      <c r="K313" t="s">
        <v>0</v>
      </c>
      <c r="L313" t="s">
        <v>0</v>
      </c>
      <c r="M313" t="s">
        <v>0</v>
      </c>
      <c r="N313" t="s">
        <v>0</v>
      </c>
      <c r="O313" t="s">
        <v>0</v>
      </c>
      <c r="P313" t="s">
        <v>0</v>
      </c>
      <c r="Q313" t="s">
        <v>0</v>
      </c>
      <c r="R313" t="s">
        <v>0</v>
      </c>
      <c r="S313" t="s">
        <v>0</v>
      </c>
      <c r="T313" t="s">
        <v>0</v>
      </c>
    </row>
    <row r="314" spans="1:20" ht="12.75">
      <c r="A314">
        <v>4</v>
      </c>
      <c r="B314" t="s">
        <v>386</v>
      </c>
      <c r="C314" t="s">
        <v>315</v>
      </c>
      <c r="D314">
        <v>12319999</v>
      </c>
      <c r="E314" s="8" t="s">
        <v>1</v>
      </c>
      <c r="F314" s="7">
        <v>92.3</v>
      </c>
      <c r="G314" s="5" t="s">
        <v>389</v>
      </c>
      <c r="H314" s="5" t="s">
        <v>390</v>
      </c>
      <c r="I314" s="5" t="s">
        <v>388</v>
      </c>
      <c r="J314" t="s">
        <v>0</v>
      </c>
      <c r="K314" t="s">
        <v>0</v>
      </c>
      <c r="L314" t="s">
        <v>0</v>
      </c>
      <c r="M314" t="s">
        <v>0</v>
      </c>
      <c r="N314" t="s">
        <v>0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</row>
    <row r="315" spans="1:20" ht="12.75">
      <c r="A315">
        <v>4</v>
      </c>
      <c r="B315" t="s">
        <v>386</v>
      </c>
      <c r="C315" t="s">
        <v>316</v>
      </c>
      <c r="D315">
        <v>12319999</v>
      </c>
      <c r="E315" s="8" t="s">
        <v>1</v>
      </c>
      <c r="F315" s="7">
        <v>117.5</v>
      </c>
      <c r="G315" s="5" t="s">
        <v>389</v>
      </c>
      <c r="H315" s="5" t="s">
        <v>390</v>
      </c>
      <c r="I315" s="5" t="s">
        <v>388</v>
      </c>
      <c r="J315" t="s">
        <v>0</v>
      </c>
      <c r="K315" t="s">
        <v>0</v>
      </c>
      <c r="L315" t="s">
        <v>0</v>
      </c>
      <c r="M315" t="s">
        <v>0</v>
      </c>
      <c r="N315" t="s">
        <v>0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</row>
    <row r="316" spans="1:20" ht="12.75">
      <c r="A316">
        <v>4</v>
      </c>
      <c r="B316" t="s">
        <v>386</v>
      </c>
      <c r="C316" t="s">
        <v>317</v>
      </c>
      <c r="D316">
        <v>12319999</v>
      </c>
      <c r="E316" s="8" t="s">
        <v>1</v>
      </c>
      <c r="F316" s="7">
        <v>111.98</v>
      </c>
      <c r="G316" s="5" t="s">
        <v>389</v>
      </c>
      <c r="H316" s="5" t="s">
        <v>390</v>
      </c>
      <c r="I316" s="5" t="s">
        <v>388</v>
      </c>
      <c r="J316" t="s">
        <v>0</v>
      </c>
      <c r="K316" t="s">
        <v>0</v>
      </c>
      <c r="L316" t="s">
        <v>0</v>
      </c>
      <c r="M316" t="s">
        <v>0</v>
      </c>
      <c r="N316" t="s">
        <v>0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</row>
    <row r="317" spans="1:20" ht="12.75">
      <c r="A317">
        <v>4</v>
      </c>
      <c r="B317" t="s">
        <v>386</v>
      </c>
      <c r="C317" t="s">
        <v>318</v>
      </c>
      <c r="D317">
        <v>12319999</v>
      </c>
      <c r="E317" s="8" t="s">
        <v>1</v>
      </c>
      <c r="F317" s="7">
        <v>67.56</v>
      </c>
      <c r="G317" s="5" t="s">
        <v>389</v>
      </c>
      <c r="H317" s="5" t="s">
        <v>390</v>
      </c>
      <c r="I317" s="5" t="s">
        <v>388</v>
      </c>
      <c r="J317" t="s">
        <v>0</v>
      </c>
      <c r="K317" t="s">
        <v>0</v>
      </c>
      <c r="L317" t="s">
        <v>0</v>
      </c>
      <c r="M317" t="s">
        <v>0</v>
      </c>
      <c r="N317" t="s">
        <v>0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</row>
    <row r="318" spans="1:20" ht="12.75">
      <c r="A318">
        <v>4</v>
      </c>
      <c r="B318" t="s">
        <v>386</v>
      </c>
      <c r="C318" t="s">
        <v>319</v>
      </c>
      <c r="D318">
        <v>12319999</v>
      </c>
      <c r="E318" s="8" t="s">
        <v>1</v>
      </c>
      <c r="F318" s="7">
        <v>80.88</v>
      </c>
      <c r="G318" s="5" t="s">
        <v>389</v>
      </c>
      <c r="H318" s="5" t="s">
        <v>390</v>
      </c>
      <c r="I318" s="5" t="s">
        <v>388</v>
      </c>
      <c r="J318" t="s">
        <v>0</v>
      </c>
      <c r="K318" t="s">
        <v>0</v>
      </c>
      <c r="L318" t="s">
        <v>0</v>
      </c>
      <c r="M318" t="s">
        <v>0</v>
      </c>
      <c r="N318" t="s">
        <v>0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</row>
    <row r="319" spans="1:20" ht="12.75">
      <c r="A319">
        <v>4</v>
      </c>
      <c r="B319" t="s">
        <v>386</v>
      </c>
      <c r="C319" t="s">
        <v>320</v>
      </c>
      <c r="D319">
        <v>12319999</v>
      </c>
      <c r="E319" s="8" t="s">
        <v>1</v>
      </c>
      <c r="F319" s="7">
        <v>122.29</v>
      </c>
      <c r="G319" s="5" t="s">
        <v>389</v>
      </c>
      <c r="H319" s="5" t="s">
        <v>390</v>
      </c>
      <c r="I319" s="5" t="s">
        <v>388</v>
      </c>
      <c r="J319" t="s">
        <v>0</v>
      </c>
      <c r="K319" t="s">
        <v>0</v>
      </c>
      <c r="L319" t="s">
        <v>0</v>
      </c>
      <c r="M319" t="s">
        <v>0</v>
      </c>
      <c r="N319" t="s">
        <v>0</v>
      </c>
      <c r="O319" t="s">
        <v>0</v>
      </c>
      <c r="P319" t="s">
        <v>0</v>
      </c>
      <c r="Q319" t="s">
        <v>0</v>
      </c>
      <c r="R319" t="s">
        <v>0</v>
      </c>
      <c r="S319" t="s">
        <v>0</v>
      </c>
      <c r="T319" t="s">
        <v>0</v>
      </c>
    </row>
    <row r="320" spans="1:20" ht="12.75">
      <c r="A320">
        <v>4</v>
      </c>
      <c r="B320" t="s">
        <v>386</v>
      </c>
      <c r="C320" t="s">
        <v>321</v>
      </c>
      <c r="D320">
        <v>12319999</v>
      </c>
      <c r="E320" s="8" t="s">
        <v>1</v>
      </c>
      <c r="F320" s="7">
        <v>47.93</v>
      </c>
      <c r="G320" s="5" t="s">
        <v>389</v>
      </c>
      <c r="H320" s="5" t="s">
        <v>390</v>
      </c>
      <c r="I320" s="5" t="s">
        <v>388</v>
      </c>
      <c r="J320" t="s">
        <v>0</v>
      </c>
      <c r="K320" t="s">
        <v>0</v>
      </c>
      <c r="L320" t="s">
        <v>0</v>
      </c>
      <c r="M320" t="s">
        <v>0</v>
      </c>
      <c r="N320" t="s">
        <v>0</v>
      </c>
      <c r="O320" t="s">
        <v>0</v>
      </c>
      <c r="P320" t="s">
        <v>0</v>
      </c>
      <c r="Q320" t="s">
        <v>0</v>
      </c>
      <c r="R320" t="s">
        <v>0</v>
      </c>
      <c r="S320" t="s">
        <v>0</v>
      </c>
      <c r="T320" t="s">
        <v>0</v>
      </c>
    </row>
    <row r="321" spans="1:20" ht="12.75">
      <c r="A321">
        <v>4</v>
      </c>
      <c r="B321" t="s">
        <v>386</v>
      </c>
      <c r="C321" t="s">
        <v>322</v>
      </c>
      <c r="D321">
        <v>12319999</v>
      </c>
      <c r="E321" s="8" t="s">
        <v>1</v>
      </c>
      <c r="F321" s="7">
        <v>60.54</v>
      </c>
      <c r="G321" s="5" t="s">
        <v>389</v>
      </c>
      <c r="H321" s="5" t="s">
        <v>390</v>
      </c>
      <c r="I321" s="5" t="s">
        <v>388</v>
      </c>
      <c r="J321" t="s">
        <v>0</v>
      </c>
      <c r="K321" t="s">
        <v>0</v>
      </c>
      <c r="L321" t="s">
        <v>0</v>
      </c>
      <c r="M321" t="s">
        <v>0</v>
      </c>
      <c r="N321" t="s">
        <v>0</v>
      </c>
      <c r="O321" t="s">
        <v>0</v>
      </c>
      <c r="P321" t="s">
        <v>0</v>
      </c>
      <c r="Q321" t="s">
        <v>0</v>
      </c>
      <c r="R321" t="s">
        <v>0</v>
      </c>
      <c r="S321" t="s">
        <v>0</v>
      </c>
      <c r="T321" t="s">
        <v>0</v>
      </c>
    </row>
    <row r="322" spans="1:20" ht="12.75">
      <c r="A322">
        <v>4</v>
      </c>
      <c r="B322" t="s">
        <v>386</v>
      </c>
      <c r="C322" t="s">
        <v>323</v>
      </c>
      <c r="D322">
        <v>12319999</v>
      </c>
      <c r="E322" s="8" t="s">
        <v>1</v>
      </c>
      <c r="F322" s="7">
        <v>69.09</v>
      </c>
      <c r="G322" s="5" t="s">
        <v>389</v>
      </c>
      <c r="H322" s="5" t="s">
        <v>390</v>
      </c>
      <c r="I322" s="5" t="s">
        <v>388</v>
      </c>
      <c r="J322" t="s">
        <v>0</v>
      </c>
      <c r="K322" t="s">
        <v>0</v>
      </c>
      <c r="L322" t="s">
        <v>0</v>
      </c>
      <c r="M322" t="s">
        <v>0</v>
      </c>
      <c r="N322" t="s">
        <v>0</v>
      </c>
      <c r="O322" t="s">
        <v>0</v>
      </c>
      <c r="P322" t="s">
        <v>0</v>
      </c>
      <c r="Q322" t="s">
        <v>0</v>
      </c>
      <c r="R322" t="s">
        <v>0</v>
      </c>
      <c r="S322" t="s">
        <v>0</v>
      </c>
      <c r="T322" t="s">
        <v>0</v>
      </c>
    </row>
    <row r="323" spans="1:20" ht="12.75">
      <c r="A323">
        <v>4</v>
      </c>
      <c r="B323" t="s">
        <v>386</v>
      </c>
      <c r="C323" t="s">
        <v>324</v>
      </c>
      <c r="D323">
        <v>12319999</v>
      </c>
      <c r="E323" s="8" t="s">
        <v>1</v>
      </c>
      <c r="F323" s="7">
        <v>92.25</v>
      </c>
      <c r="G323" s="5" t="s">
        <v>389</v>
      </c>
      <c r="H323" s="5" t="s">
        <v>390</v>
      </c>
      <c r="I323" s="5" t="s">
        <v>388</v>
      </c>
      <c r="J323" t="s">
        <v>0</v>
      </c>
      <c r="K323" t="s">
        <v>0</v>
      </c>
      <c r="L323" t="s">
        <v>0</v>
      </c>
      <c r="M323" t="s">
        <v>0</v>
      </c>
      <c r="N323" t="s">
        <v>0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</row>
    <row r="324" spans="1:20" ht="12.75">
      <c r="A324">
        <v>4</v>
      </c>
      <c r="B324" t="s">
        <v>386</v>
      </c>
      <c r="C324" t="s">
        <v>325</v>
      </c>
      <c r="D324">
        <v>12319999</v>
      </c>
      <c r="E324" s="8" t="s">
        <v>1</v>
      </c>
      <c r="F324" s="7">
        <v>96.33</v>
      </c>
      <c r="G324" s="5" t="s">
        <v>389</v>
      </c>
      <c r="H324" s="5" t="s">
        <v>390</v>
      </c>
      <c r="I324" s="5" t="s">
        <v>388</v>
      </c>
      <c r="J324" t="s">
        <v>0</v>
      </c>
      <c r="K324" t="s">
        <v>0</v>
      </c>
      <c r="L324" t="s">
        <v>0</v>
      </c>
      <c r="M324" t="s">
        <v>0</v>
      </c>
      <c r="N324" t="s">
        <v>0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</row>
    <row r="325" spans="1:20" ht="12.75">
      <c r="A325">
        <v>4</v>
      </c>
      <c r="B325" t="s">
        <v>386</v>
      </c>
      <c r="C325" t="s">
        <v>326</v>
      </c>
      <c r="D325">
        <v>12319999</v>
      </c>
      <c r="E325" s="8" t="s">
        <v>1</v>
      </c>
      <c r="F325" s="7">
        <v>46.45</v>
      </c>
      <c r="G325" s="5" t="s">
        <v>389</v>
      </c>
      <c r="H325" s="5" t="s">
        <v>390</v>
      </c>
      <c r="I325" s="5" t="s">
        <v>388</v>
      </c>
      <c r="J325" t="s">
        <v>0</v>
      </c>
      <c r="K325" t="s">
        <v>0</v>
      </c>
      <c r="L325" t="s">
        <v>0</v>
      </c>
      <c r="M325" t="s">
        <v>0</v>
      </c>
      <c r="N325" t="s">
        <v>0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</row>
    <row r="326" spans="1:20" ht="12.75">
      <c r="A326">
        <v>4</v>
      </c>
      <c r="B326" t="s">
        <v>386</v>
      </c>
      <c r="C326" t="s">
        <v>327</v>
      </c>
      <c r="D326">
        <v>12319999</v>
      </c>
      <c r="E326" s="8" t="s">
        <v>1</v>
      </c>
      <c r="F326" s="7">
        <v>60.89</v>
      </c>
      <c r="G326" s="5" t="s">
        <v>389</v>
      </c>
      <c r="H326" s="5" t="s">
        <v>390</v>
      </c>
      <c r="I326" s="5" t="s">
        <v>388</v>
      </c>
      <c r="J326" t="s">
        <v>0</v>
      </c>
      <c r="K326" t="s">
        <v>0</v>
      </c>
      <c r="L326" t="s">
        <v>0</v>
      </c>
      <c r="M326" t="s">
        <v>0</v>
      </c>
      <c r="N326" t="s">
        <v>0</v>
      </c>
      <c r="O326" t="s">
        <v>0</v>
      </c>
      <c r="P326" t="s">
        <v>0</v>
      </c>
      <c r="Q326" t="s">
        <v>0</v>
      </c>
      <c r="R326" t="s">
        <v>0</v>
      </c>
      <c r="S326" t="s">
        <v>0</v>
      </c>
      <c r="T326" t="s">
        <v>0</v>
      </c>
    </row>
    <row r="327" spans="1:20" ht="12.75">
      <c r="A327">
        <v>4</v>
      </c>
      <c r="B327" t="s">
        <v>386</v>
      </c>
      <c r="C327" t="s">
        <v>328</v>
      </c>
      <c r="D327">
        <v>12319999</v>
      </c>
      <c r="E327" s="8" t="s">
        <v>1</v>
      </c>
      <c r="F327" s="7">
        <v>101.78</v>
      </c>
      <c r="G327" s="5" t="s">
        <v>389</v>
      </c>
      <c r="H327" s="5" t="s">
        <v>390</v>
      </c>
      <c r="I327" s="5" t="s">
        <v>388</v>
      </c>
      <c r="J327" t="s">
        <v>0</v>
      </c>
      <c r="K327" t="s">
        <v>0</v>
      </c>
      <c r="L327" t="s">
        <v>0</v>
      </c>
      <c r="M327" t="s">
        <v>0</v>
      </c>
      <c r="N327" t="s">
        <v>0</v>
      </c>
      <c r="O327" t="s">
        <v>0</v>
      </c>
      <c r="P327" t="s">
        <v>0</v>
      </c>
      <c r="Q327" t="s">
        <v>0</v>
      </c>
      <c r="R327" t="s">
        <v>0</v>
      </c>
      <c r="S327" t="s">
        <v>0</v>
      </c>
      <c r="T327" t="s">
        <v>0</v>
      </c>
    </row>
    <row r="328" spans="1:20" ht="12.75">
      <c r="A328">
        <v>4</v>
      </c>
      <c r="B328" t="s">
        <v>386</v>
      </c>
      <c r="C328" t="s">
        <v>329</v>
      </c>
      <c r="D328">
        <v>12319999</v>
      </c>
      <c r="E328" s="8" t="s">
        <v>1</v>
      </c>
      <c r="F328" s="7">
        <v>45.65</v>
      </c>
      <c r="G328" s="5" t="s">
        <v>389</v>
      </c>
      <c r="H328" s="5" t="s">
        <v>390</v>
      </c>
      <c r="I328" s="5" t="s">
        <v>388</v>
      </c>
      <c r="J328" t="s">
        <v>0</v>
      </c>
      <c r="K328" t="s">
        <v>0</v>
      </c>
      <c r="L328" t="s">
        <v>0</v>
      </c>
      <c r="M328" t="s">
        <v>0</v>
      </c>
      <c r="N328" t="s">
        <v>0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</row>
    <row r="329" spans="1:20" ht="12.75">
      <c r="A329">
        <v>4</v>
      </c>
      <c r="B329" t="s">
        <v>386</v>
      </c>
      <c r="C329" t="s">
        <v>330</v>
      </c>
      <c r="D329">
        <v>12319999</v>
      </c>
      <c r="E329" s="8" t="s">
        <v>1</v>
      </c>
      <c r="F329" s="7">
        <v>120.56</v>
      </c>
      <c r="G329" s="5" t="s">
        <v>389</v>
      </c>
      <c r="H329" s="5" t="s">
        <v>390</v>
      </c>
      <c r="I329" s="5" t="s">
        <v>388</v>
      </c>
      <c r="J329" t="s">
        <v>0</v>
      </c>
      <c r="K329" t="s">
        <v>0</v>
      </c>
      <c r="L329" t="s">
        <v>0</v>
      </c>
      <c r="M329" t="s">
        <v>0</v>
      </c>
      <c r="N329" t="s">
        <v>0</v>
      </c>
      <c r="O329" t="s">
        <v>0</v>
      </c>
      <c r="P329" t="s">
        <v>0</v>
      </c>
      <c r="Q329" t="s">
        <v>0</v>
      </c>
      <c r="R329" t="s">
        <v>0</v>
      </c>
      <c r="S329" t="s">
        <v>0</v>
      </c>
      <c r="T329" t="s">
        <v>0</v>
      </c>
    </row>
    <row r="330" spans="1:20" ht="12.75">
      <c r="A330">
        <v>4</v>
      </c>
      <c r="B330" t="s">
        <v>386</v>
      </c>
      <c r="C330" t="s">
        <v>331</v>
      </c>
      <c r="D330">
        <v>12319999</v>
      </c>
      <c r="E330" s="8" t="s">
        <v>1</v>
      </c>
      <c r="F330" s="7">
        <v>96.95</v>
      </c>
      <c r="G330" s="5" t="s">
        <v>389</v>
      </c>
      <c r="H330" s="5" t="s">
        <v>390</v>
      </c>
      <c r="I330" s="5" t="s">
        <v>388</v>
      </c>
      <c r="J330" t="s">
        <v>0</v>
      </c>
      <c r="K330" t="s">
        <v>0</v>
      </c>
      <c r="L330" t="s">
        <v>0</v>
      </c>
      <c r="M330" t="s">
        <v>0</v>
      </c>
      <c r="N330" t="s">
        <v>0</v>
      </c>
      <c r="O330" t="s">
        <v>0</v>
      </c>
      <c r="P330" t="s">
        <v>0</v>
      </c>
      <c r="Q330" t="s">
        <v>0</v>
      </c>
      <c r="R330" t="s">
        <v>0</v>
      </c>
      <c r="S330" t="s">
        <v>0</v>
      </c>
      <c r="T330" t="s">
        <v>0</v>
      </c>
    </row>
    <row r="331" spans="1:20" ht="12.75">
      <c r="A331">
        <v>4</v>
      </c>
      <c r="B331" t="s">
        <v>386</v>
      </c>
      <c r="C331" t="s">
        <v>332</v>
      </c>
      <c r="D331">
        <v>12319999</v>
      </c>
      <c r="E331" s="8" t="s">
        <v>1</v>
      </c>
      <c r="F331" s="7">
        <v>76.68</v>
      </c>
      <c r="G331" s="5" t="s">
        <v>389</v>
      </c>
      <c r="H331" s="5" t="s">
        <v>390</v>
      </c>
      <c r="I331" s="5" t="s">
        <v>388</v>
      </c>
      <c r="J331" t="s">
        <v>0</v>
      </c>
      <c r="K331" t="s">
        <v>0</v>
      </c>
      <c r="L331" t="s">
        <v>0</v>
      </c>
      <c r="M331" t="s">
        <v>0</v>
      </c>
      <c r="N331" t="s">
        <v>0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T331" t="s">
        <v>0</v>
      </c>
    </row>
    <row r="332" spans="1:20" ht="12.75">
      <c r="A332">
        <v>4</v>
      </c>
      <c r="B332" t="s">
        <v>386</v>
      </c>
      <c r="C332" t="s">
        <v>333</v>
      </c>
      <c r="D332">
        <v>12319999</v>
      </c>
      <c r="E332" s="8" t="s">
        <v>1</v>
      </c>
      <c r="F332" s="7">
        <v>45.45</v>
      </c>
      <c r="G332" s="5" t="s">
        <v>389</v>
      </c>
      <c r="H332" s="5" t="s">
        <v>390</v>
      </c>
      <c r="I332" s="5" t="s">
        <v>388</v>
      </c>
      <c r="J332" t="s">
        <v>0</v>
      </c>
      <c r="K332" t="s">
        <v>0</v>
      </c>
      <c r="L332" t="s">
        <v>0</v>
      </c>
      <c r="M332" t="s">
        <v>0</v>
      </c>
      <c r="N332" t="s">
        <v>0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T332" t="s">
        <v>0</v>
      </c>
    </row>
    <row r="333" spans="1:20" ht="12.75">
      <c r="A333">
        <v>4</v>
      </c>
      <c r="B333" t="s">
        <v>386</v>
      </c>
      <c r="C333" t="s">
        <v>334</v>
      </c>
      <c r="D333">
        <v>12319999</v>
      </c>
      <c r="E333" s="8" t="s">
        <v>1</v>
      </c>
      <c r="F333" s="7">
        <v>92.3</v>
      </c>
      <c r="G333" s="5" t="s">
        <v>389</v>
      </c>
      <c r="H333" s="5" t="s">
        <v>390</v>
      </c>
      <c r="I333" s="5" t="s">
        <v>388</v>
      </c>
      <c r="J333" t="s">
        <v>0</v>
      </c>
      <c r="K333" t="s">
        <v>0</v>
      </c>
      <c r="L333" t="s">
        <v>0</v>
      </c>
      <c r="M333" t="s">
        <v>0</v>
      </c>
      <c r="N333" t="s">
        <v>0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T333" t="s">
        <v>0</v>
      </c>
    </row>
    <row r="334" spans="1:20" ht="12.75">
      <c r="A334">
        <v>4</v>
      </c>
      <c r="B334" t="s">
        <v>386</v>
      </c>
      <c r="C334" t="s">
        <v>335</v>
      </c>
      <c r="D334">
        <v>12319999</v>
      </c>
      <c r="E334" s="8" t="s">
        <v>1</v>
      </c>
      <c r="F334" s="7">
        <v>65.61</v>
      </c>
      <c r="G334" s="5" t="s">
        <v>389</v>
      </c>
      <c r="H334" s="5" t="s">
        <v>390</v>
      </c>
      <c r="I334" s="5" t="s">
        <v>388</v>
      </c>
      <c r="J334" t="s">
        <v>0</v>
      </c>
      <c r="K334" t="s">
        <v>0</v>
      </c>
      <c r="L334" t="s">
        <v>0</v>
      </c>
      <c r="M334" t="s">
        <v>0</v>
      </c>
      <c r="N334" t="s">
        <v>0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T334" t="s">
        <v>0</v>
      </c>
    </row>
    <row r="335" spans="1:20" ht="12.75">
      <c r="A335">
        <v>4</v>
      </c>
      <c r="B335" t="s">
        <v>386</v>
      </c>
      <c r="C335" t="s">
        <v>336</v>
      </c>
      <c r="D335">
        <v>12319999</v>
      </c>
      <c r="E335" s="8" t="s">
        <v>1</v>
      </c>
      <c r="F335" s="7">
        <v>117.5</v>
      </c>
      <c r="G335" s="5" t="s">
        <v>389</v>
      </c>
      <c r="H335" s="5" t="s">
        <v>390</v>
      </c>
      <c r="I335" s="5" t="s">
        <v>388</v>
      </c>
      <c r="J335" t="s">
        <v>0</v>
      </c>
      <c r="K335" t="s">
        <v>0</v>
      </c>
      <c r="L335" t="s">
        <v>0</v>
      </c>
      <c r="M335" t="s">
        <v>0</v>
      </c>
      <c r="N335" t="s">
        <v>0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T335" t="s">
        <v>0</v>
      </c>
    </row>
    <row r="336" spans="1:20" ht="12.75">
      <c r="A336">
        <v>4</v>
      </c>
      <c r="B336" t="s">
        <v>386</v>
      </c>
      <c r="C336" t="s">
        <v>337</v>
      </c>
      <c r="D336">
        <v>12319999</v>
      </c>
      <c r="E336" s="8" t="s">
        <v>1</v>
      </c>
      <c r="F336" s="7">
        <v>67.56</v>
      </c>
      <c r="G336" s="5" t="s">
        <v>389</v>
      </c>
      <c r="H336" s="5" t="s">
        <v>390</v>
      </c>
      <c r="I336" s="5" t="s">
        <v>388</v>
      </c>
      <c r="J336" t="s">
        <v>0</v>
      </c>
      <c r="K336" t="s">
        <v>0</v>
      </c>
      <c r="L336" t="s">
        <v>0</v>
      </c>
      <c r="M336" t="s">
        <v>0</v>
      </c>
      <c r="N336" t="s">
        <v>0</v>
      </c>
      <c r="O336" t="s">
        <v>0</v>
      </c>
      <c r="P336" t="s">
        <v>0</v>
      </c>
      <c r="Q336" t="s">
        <v>0</v>
      </c>
      <c r="R336" t="s">
        <v>0</v>
      </c>
      <c r="S336" t="s">
        <v>0</v>
      </c>
      <c r="T336" t="s">
        <v>0</v>
      </c>
    </row>
    <row r="337" spans="1:20" ht="12.75">
      <c r="A337">
        <v>4</v>
      </c>
      <c r="B337" t="s">
        <v>386</v>
      </c>
      <c r="C337" t="s">
        <v>338</v>
      </c>
      <c r="D337">
        <v>12319999</v>
      </c>
      <c r="E337" s="8" t="s">
        <v>1</v>
      </c>
      <c r="F337" s="7">
        <v>80.88</v>
      </c>
      <c r="G337" s="5" t="s">
        <v>389</v>
      </c>
      <c r="H337" s="5" t="s">
        <v>390</v>
      </c>
      <c r="I337" s="5" t="s">
        <v>388</v>
      </c>
      <c r="J337" t="s">
        <v>0</v>
      </c>
      <c r="K337" t="s">
        <v>0</v>
      </c>
      <c r="L337" t="s">
        <v>0</v>
      </c>
      <c r="M337" t="s">
        <v>0</v>
      </c>
      <c r="N337" t="s">
        <v>0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T337" t="s">
        <v>0</v>
      </c>
    </row>
    <row r="338" spans="1:20" ht="12.75">
      <c r="A338">
        <v>4</v>
      </c>
      <c r="B338" t="s">
        <v>386</v>
      </c>
      <c r="C338" t="s">
        <v>339</v>
      </c>
      <c r="D338">
        <v>12319999</v>
      </c>
      <c r="E338" s="8" t="s">
        <v>1</v>
      </c>
      <c r="F338" s="7">
        <v>119.21</v>
      </c>
      <c r="G338" s="5" t="s">
        <v>389</v>
      </c>
      <c r="H338" s="5" t="s">
        <v>390</v>
      </c>
      <c r="I338" s="5" t="s">
        <v>388</v>
      </c>
      <c r="J338" t="s">
        <v>0</v>
      </c>
      <c r="K338" t="s">
        <v>0</v>
      </c>
      <c r="L338" t="s">
        <v>0</v>
      </c>
      <c r="M338" t="s">
        <v>0</v>
      </c>
      <c r="N338" t="s">
        <v>0</v>
      </c>
      <c r="O338" t="s">
        <v>0</v>
      </c>
      <c r="P338" t="s">
        <v>0</v>
      </c>
      <c r="Q338" t="s">
        <v>0</v>
      </c>
      <c r="R338" t="s">
        <v>0</v>
      </c>
      <c r="S338" t="s">
        <v>0</v>
      </c>
      <c r="T338" t="s">
        <v>0</v>
      </c>
    </row>
    <row r="339" spans="1:20" ht="12.75">
      <c r="A339">
        <v>4</v>
      </c>
      <c r="B339" t="s">
        <v>386</v>
      </c>
      <c r="C339" t="s">
        <v>340</v>
      </c>
      <c r="D339">
        <v>12319999</v>
      </c>
      <c r="E339" s="8" t="s">
        <v>1</v>
      </c>
      <c r="F339" s="7">
        <v>60.89</v>
      </c>
      <c r="G339" s="5" t="s">
        <v>389</v>
      </c>
      <c r="H339" s="5" t="s">
        <v>390</v>
      </c>
      <c r="I339" s="5" t="s">
        <v>388</v>
      </c>
      <c r="J339" t="s">
        <v>0</v>
      </c>
      <c r="K339" t="s">
        <v>0</v>
      </c>
      <c r="L339" t="s">
        <v>0</v>
      </c>
      <c r="M339" t="s">
        <v>0</v>
      </c>
      <c r="N339" t="s">
        <v>0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T339" t="s">
        <v>0</v>
      </c>
    </row>
    <row r="340" spans="1:20" ht="12.75">
      <c r="A340">
        <v>4</v>
      </c>
      <c r="B340" t="s">
        <v>386</v>
      </c>
      <c r="C340" t="s">
        <v>341</v>
      </c>
      <c r="D340">
        <v>12319999</v>
      </c>
      <c r="E340" s="8" t="s">
        <v>1</v>
      </c>
      <c r="F340" s="7">
        <v>155.53</v>
      </c>
      <c r="G340" s="5" t="s">
        <v>389</v>
      </c>
      <c r="H340" s="5" t="s">
        <v>390</v>
      </c>
      <c r="I340" s="5" t="s">
        <v>388</v>
      </c>
      <c r="J340" t="s">
        <v>0</v>
      </c>
      <c r="K340" t="s">
        <v>0</v>
      </c>
      <c r="L340" t="s">
        <v>0</v>
      </c>
      <c r="M340" t="s">
        <v>0</v>
      </c>
      <c r="N340" t="s">
        <v>0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T340" t="s">
        <v>0</v>
      </c>
    </row>
    <row r="341" spans="1:20" ht="12.75">
      <c r="A341">
        <v>4</v>
      </c>
      <c r="B341" t="s">
        <v>386</v>
      </c>
      <c r="C341" t="s">
        <v>342</v>
      </c>
      <c r="D341">
        <v>12319999</v>
      </c>
      <c r="E341" s="8" t="s">
        <v>1</v>
      </c>
      <c r="F341" s="7">
        <v>77.96</v>
      </c>
      <c r="G341" s="5" t="s">
        <v>389</v>
      </c>
      <c r="H341" s="5" t="s">
        <v>390</v>
      </c>
      <c r="I341" s="5" t="s">
        <v>388</v>
      </c>
      <c r="J341" t="s">
        <v>0</v>
      </c>
      <c r="K341" t="s">
        <v>0</v>
      </c>
      <c r="L341" t="s">
        <v>0</v>
      </c>
      <c r="M341" t="s">
        <v>0</v>
      </c>
      <c r="N341" t="s">
        <v>0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T341" t="s">
        <v>0</v>
      </c>
    </row>
    <row r="342" spans="1:20" ht="12.75">
      <c r="A342">
        <v>4</v>
      </c>
      <c r="B342" t="s">
        <v>386</v>
      </c>
      <c r="C342" t="s">
        <v>343</v>
      </c>
      <c r="D342">
        <v>12319999</v>
      </c>
      <c r="E342" s="8" t="s">
        <v>1</v>
      </c>
      <c r="F342" s="7">
        <v>155.53</v>
      </c>
      <c r="G342" s="5" t="s">
        <v>389</v>
      </c>
      <c r="H342" s="5" t="s">
        <v>390</v>
      </c>
      <c r="I342" s="5" t="s">
        <v>388</v>
      </c>
      <c r="J342" t="s">
        <v>0</v>
      </c>
      <c r="K342" t="s">
        <v>0</v>
      </c>
      <c r="L342" t="s">
        <v>0</v>
      </c>
      <c r="M342" t="s">
        <v>0</v>
      </c>
      <c r="N342" t="s">
        <v>0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T342" t="s">
        <v>0</v>
      </c>
    </row>
    <row r="343" spans="1:20" ht="12.75">
      <c r="A343">
        <v>4</v>
      </c>
      <c r="B343" t="s">
        <v>386</v>
      </c>
      <c r="C343" t="s">
        <v>344</v>
      </c>
      <c r="D343">
        <v>12319999</v>
      </c>
      <c r="E343" s="8" t="s">
        <v>1</v>
      </c>
      <c r="F343" s="7">
        <v>93.69</v>
      </c>
      <c r="G343" s="5" t="s">
        <v>389</v>
      </c>
      <c r="H343" s="5" t="s">
        <v>390</v>
      </c>
      <c r="I343" s="5" t="s">
        <v>388</v>
      </c>
      <c r="J343" t="s">
        <v>0</v>
      </c>
      <c r="K343" t="s">
        <v>0</v>
      </c>
      <c r="L343" t="s">
        <v>0</v>
      </c>
      <c r="M343" t="s">
        <v>0</v>
      </c>
      <c r="N343" t="s">
        <v>0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T343" t="s">
        <v>0</v>
      </c>
    </row>
    <row r="344" spans="1:20" ht="12.75">
      <c r="A344">
        <v>4</v>
      </c>
      <c r="B344" t="s">
        <v>386</v>
      </c>
      <c r="C344" t="s">
        <v>345</v>
      </c>
      <c r="D344">
        <v>12319999</v>
      </c>
      <c r="E344" s="8" t="s">
        <v>1</v>
      </c>
      <c r="F344" s="7">
        <v>82.87</v>
      </c>
      <c r="G344" s="5" t="s">
        <v>389</v>
      </c>
      <c r="H344" s="5" t="s">
        <v>390</v>
      </c>
      <c r="I344" s="5" t="s">
        <v>388</v>
      </c>
      <c r="J344" t="s">
        <v>0</v>
      </c>
      <c r="K344" t="s">
        <v>0</v>
      </c>
      <c r="L344" t="s">
        <v>0</v>
      </c>
      <c r="M344" t="s">
        <v>0</v>
      </c>
      <c r="N344" t="s">
        <v>0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T344" t="s">
        <v>0</v>
      </c>
    </row>
    <row r="345" spans="1:20" ht="12.75">
      <c r="A345">
        <v>4</v>
      </c>
      <c r="B345" t="s">
        <v>386</v>
      </c>
      <c r="C345" t="s">
        <v>346</v>
      </c>
      <c r="D345">
        <v>12319999</v>
      </c>
      <c r="E345" s="8" t="s">
        <v>1</v>
      </c>
      <c r="F345" s="7">
        <v>63</v>
      </c>
      <c r="G345" s="5" t="s">
        <v>389</v>
      </c>
      <c r="H345" s="5" t="s">
        <v>390</v>
      </c>
      <c r="I345" s="5" t="s">
        <v>388</v>
      </c>
      <c r="J345" t="s">
        <v>0</v>
      </c>
      <c r="K345" t="s">
        <v>0</v>
      </c>
      <c r="L345" t="s">
        <v>0</v>
      </c>
      <c r="M345" t="s">
        <v>0</v>
      </c>
      <c r="N345" t="s">
        <v>0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T345" t="s">
        <v>0</v>
      </c>
    </row>
    <row r="346" spans="1:20" ht="12.75">
      <c r="A346">
        <v>4</v>
      </c>
      <c r="B346" t="s">
        <v>386</v>
      </c>
      <c r="C346" t="s">
        <v>347</v>
      </c>
      <c r="D346">
        <v>12319999</v>
      </c>
      <c r="E346" s="8" t="s">
        <v>1</v>
      </c>
      <c r="F346" s="7">
        <v>120.56</v>
      </c>
      <c r="G346" s="5" t="s">
        <v>389</v>
      </c>
      <c r="H346" s="5" t="s">
        <v>390</v>
      </c>
      <c r="I346" s="5" t="s">
        <v>388</v>
      </c>
      <c r="J346" t="s">
        <v>0</v>
      </c>
      <c r="K346" t="s">
        <v>0</v>
      </c>
      <c r="L346" t="s">
        <v>0</v>
      </c>
      <c r="M346" t="s">
        <v>0</v>
      </c>
      <c r="N346" t="s">
        <v>0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T346" t="s">
        <v>0</v>
      </c>
    </row>
    <row r="347" spans="1:20" ht="12.75">
      <c r="A347">
        <v>4</v>
      </c>
      <c r="B347" t="s">
        <v>386</v>
      </c>
      <c r="C347" t="s">
        <v>348</v>
      </c>
      <c r="D347">
        <v>12319999</v>
      </c>
      <c r="E347" s="8" t="s">
        <v>1</v>
      </c>
      <c r="F347" s="7">
        <v>76.68</v>
      </c>
      <c r="G347" s="5" t="s">
        <v>389</v>
      </c>
      <c r="H347" s="5" t="s">
        <v>390</v>
      </c>
      <c r="I347" s="5" t="s">
        <v>388</v>
      </c>
      <c r="J347" t="s">
        <v>0</v>
      </c>
      <c r="K347" t="s">
        <v>0</v>
      </c>
      <c r="L347" t="s">
        <v>0</v>
      </c>
      <c r="M347" t="s">
        <v>0</v>
      </c>
      <c r="N347" t="s">
        <v>0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T347" t="s">
        <v>0</v>
      </c>
    </row>
    <row r="348" spans="1:20" ht="12.75">
      <c r="A348">
        <v>4</v>
      </c>
      <c r="B348" t="s">
        <v>386</v>
      </c>
      <c r="C348" t="s">
        <v>349</v>
      </c>
      <c r="D348">
        <v>12319999</v>
      </c>
      <c r="E348" s="8" t="s">
        <v>1</v>
      </c>
      <c r="F348" s="7">
        <v>165.67</v>
      </c>
      <c r="G348" s="5" t="s">
        <v>389</v>
      </c>
      <c r="H348" s="5" t="s">
        <v>390</v>
      </c>
      <c r="I348" s="5" t="s">
        <v>388</v>
      </c>
      <c r="J348" t="s">
        <v>0</v>
      </c>
      <c r="K348" t="s">
        <v>0</v>
      </c>
      <c r="L348" t="s">
        <v>0</v>
      </c>
      <c r="M348" t="s">
        <v>0</v>
      </c>
      <c r="N348" t="s">
        <v>0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T348" t="s">
        <v>0</v>
      </c>
    </row>
    <row r="349" spans="1:20" ht="12.75">
      <c r="A349">
        <v>4</v>
      </c>
      <c r="B349" t="s">
        <v>386</v>
      </c>
      <c r="C349" t="s">
        <v>350</v>
      </c>
      <c r="D349">
        <v>12319999</v>
      </c>
      <c r="E349" s="8" t="s">
        <v>1</v>
      </c>
      <c r="F349" s="7">
        <v>79.02</v>
      </c>
      <c r="G349" s="5" t="s">
        <v>389</v>
      </c>
      <c r="H349" s="5" t="s">
        <v>390</v>
      </c>
      <c r="I349" s="5" t="s">
        <v>388</v>
      </c>
      <c r="J349" t="s">
        <v>0</v>
      </c>
      <c r="K349" t="s">
        <v>0</v>
      </c>
      <c r="L349" t="s">
        <v>0</v>
      </c>
      <c r="M349" t="s">
        <v>0</v>
      </c>
      <c r="N349" t="s">
        <v>0</v>
      </c>
      <c r="O349" t="s">
        <v>0</v>
      </c>
      <c r="P349" t="s">
        <v>0</v>
      </c>
      <c r="Q349" t="s">
        <v>0</v>
      </c>
      <c r="R349" t="s">
        <v>0</v>
      </c>
      <c r="S349" t="s">
        <v>0</v>
      </c>
      <c r="T349" t="s">
        <v>0</v>
      </c>
    </row>
    <row r="350" spans="1:20" ht="12.75">
      <c r="A350">
        <v>4</v>
      </c>
      <c r="B350" t="s">
        <v>386</v>
      </c>
      <c r="C350" t="s">
        <v>351</v>
      </c>
      <c r="D350">
        <v>12319999</v>
      </c>
      <c r="E350" s="8" t="s">
        <v>1</v>
      </c>
      <c r="F350" s="7">
        <v>77.96</v>
      </c>
      <c r="G350" s="5" t="s">
        <v>389</v>
      </c>
      <c r="H350" s="5" t="s">
        <v>390</v>
      </c>
      <c r="I350" s="5" t="s">
        <v>388</v>
      </c>
      <c r="J350" t="s">
        <v>0</v>
      </c>
      <c r="K350" t="s">
        <v>0</v>
      </c>
      <c r="L350" t="s">
        <v>0</v>
      </c>
      <c r="M350" t="s">
        <v>0</v>
      </c>
      <c r="N350" t="s">
        <v>0</v>
      </c>
      <c r="O350" t="s">
        <v>0</v>
      </c>
      <c r="P350" t="s">
        <v>0</v>
      </c>
      <c r="Q350" t="s">
        <v>0</v>
      </c>
      <c r="R350" t="s">
        <v>0</v>
      </c>
      <c r="S350" t="s">
        <v>0</v>
      </c>
      <c r="T350" t="s">
        <v>0</v>
      </c>
    </row>
    <row r="351" spans="1:20" ht="12.75">
      <c r="A351">
        <v>4</v>
      </c>
      <c r="B351" t="s">
        <v>386</v>
      </c>
      <c r="C351" t="s">
        <v>352</v>
      </c>
      <c r="D351">
        <v>12319999</v>
      </c>
      <c r="E351" s="8" t="s">
        <v>1</v>
      </c>
      <c r="F351" s="7">
        <v>165.67</v>
      </c>
      <c r="G351" s="5" t="s">
        <v>389</v>
      </c>
      <c r="H351" s="5" t="s">
        <v>390</v>
      </c>
      <c r="I351" s="5" t="s">
        <v>388</v>
      </c>
      <c r="J351" t="s">
        <v>0</v>
      </c>
      <c r="K351" t="s">
        <v>0</v>
      </c>
      <c r="L351" t="s">
        <v>0</v>
      </c>
      <c r="M351" t="s">
        <v>0</v>
      </c>
      <c r="N351" t="s">
        <v>0</v>
      </c>
      <c r="O351" t="s">
        <v>0</v>
      </c>
      <c r="P351" t="s">
        <v>0</v>
      </c>
      <c r="Q351" t="s">
        <v>0</v>
      </c>
      <c r="R351" t="s">
        <v>0</v>
      </c>
      <c r="S351" t="s">
        <v>0</v>
      </c>
      <c r="T351" t="s">
        <v>0</v>
      </c>
    </row>
    <row r="352" spans="1:20" ht="12.75">
      <c r="A352">
        <v>4</v>
      </c>
      <c r="B352" t="s">
        <v>386</v>
      </c>
      <c r="C352" t="s">
        <v>353</v>
      </c>
      <c r="D352">
        <v>12319999</v>
      </c>
      <c r="E352" s="8" t="s">
        <v>1</v>
      </c>
      <c r="F352" s="7">
        <v>73.65</v>
      </c>
      <c r="G352" s="5" t="s">
        <v>389</v>
      </c>
      <c r="H352" s="5" t="s">
        <v>390</v>
      </c>
      <c r="I352" s="5" t="s">
        <v>388</v>
      </c>
      <c r="J352" t="s">
        <v>0</v>
      </c>
      <c r="K352" t="s">
        <v>0</v>
      </c>
      <c r="L352" t="s">
        <v>0</v>
      </c>
      <c r="M352" t="s">
        <v>0</v>
      </c>
      <c r="N352" t="s">
        <v>0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T352" t="s">
        <v>0</v>
      </c>
    </row>
    <row r="353" spans="1:20" ht="12.75">
      <c r="A353">
        <v>4</v>
      </c>
      <c r="B353" t="s">
        <v>386</v>
      </c>
      <c r="C353" t="s">
        <v>354</v>
      </c>
      <c r="D353">
        <v>12319999</v>
      </c>
      <c r="E353" s="8" t="s">
        <v>1</v>
      </c>
      <c r="F353" s="7">
        <v>102.66</v>
      </c>
      <c r="G353" s="5" t="s">
        <v>389</v>
      </c>
      <c r="H353" s="5" t="s">
        <v>390</v>
      </c>
      <c r="I353" s="5" t="s">
        <v>388</v>
      </c>
      <c r="J353" t="s">
        <v>0</v>
      </c>
      <c r="K353" t="s">
        <v>0</v>
      </c>
      <c r="L353" t="s">
        <v>0</v>
      </c>
      <c r="M353" t="s">
        <v>0</v>
      </c>
      <c r="N353" t="s">
        <v>0</v>
      </c>
      <c r="O353" t="s">
        <v>0</v>
      </c>
      <c r="P353" t="s">
        <v>0</v>
      </c>
      <c r="Q353" t="s">
        <v>0</v>
      </c>
      <c r="R353" t="s">
        <v>0</v>
      </c>
      <c r="S353" t="s">
        <v>0</v>
      </c>
      <c r="T353" t="s">
        <v>0</v>
      </c>
    </row>
    <row r="354" spans="1:20" ht="12.75">
      <c r="A354">
        <v>4</v>
      </c>
      <c r="B354" t="s">
        <v>386</v>
      </c>
      <c r="C354" t="s">
        <v>355</v>
      </c>
      <c r="D354">
        <v>12319999</v>
      </c>
      <c r="E354" s="8" t="s">
        <v>1</v>
      </c>
      <c r="F354" s="7">
        <v>61.22</v>
      </c>
      <c r="G354" s="5" t="s">
        <v>389</v>
      </c>
      <c r="H354" s="5" t="s">
        <v>390</v>
      </c>
      <c r="I354" s="5" t="s">
        <v>388</v>
      </c>
      <c r="J354" t="s">
        <v>0</v>
      </c>
      <c r="K354" t="s">
        <v>0</v>
      </c>
      <c r="L354" t="s">
        <v>0</v>
      </c>
      <c r="M354" t="s">
        <v>0</v>
      </c>
      <c r="N354" t="s">
        <v>0</v>
      </c>
      <c r="O354" t="s">
        <v>0</v>
      </c>
      <c r="P354" t="s">
        <v>0</v>
      </c>
      <c r="Q354" t="s">
        <v>0</v>
      </c>
      <c r="R354" t="s">
        <v>0</v>
      </c>
      <c r="S354" t="s">
        <v>0</v>
      </c>
      <c r="T354" t="s">
        <v>0</v>
      </c>
    </row>
    <row r="355" spans="1:20" ht="12.75">
      <c r="A355">
        <v>4</v>
      </c>
      <c r="B355" t="s">
        <v>386</v>
      </c>
      <c r="C355" t="s">
        <v>356</v>
      </c>
      <c r="D355">
        <v>12319999</v>
      </c>
      <c r="E355" s="8" t="s">
        <v>1</v>
      </c>
      <c r="F355" s="7">
        <v>123.55</v>
      </c>
      <c r="G355" s="5" t="s">
        <v>389</v>
      </c>
      <c r="H355" s="5" t="s">
        <v>390</v>
      </c>
      <c r="I355" s="5" t="s">
        <v>388</v>
      </c>
      <c r="J355" t="s">
        <v>0</v>
      </c>
      <c r="K355" t="s">
        <v>0</v>
      </c>
      <c r="L355" t="s">
        <v>0</v>
      </c>
      <c r="M355" t="s">
        <v>0</v>
      </c>
      <c r="N355" t="s">
        <v>0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T355" t="s">
        <v>0</v>
      </c>
    </row>
    <row r="356" spans="1:20" ht="12.75">
      <c r="A356">
        <v>4</v>
      </c>
      <c r="B356" t="s">
        <v>386</v>
      </c>
      <c r="C356" t="s">
        <v>357</v>
      </c>
      <c r="D356">
        <v>12319999</v>
      </c>
      <c r="E356" s="8" t="s">
        <v>1</v>
      </c>
      <c r="F356" s="7">
        <v>45.65</v>
      </c>
      <c r="G356" s="5" t="s">
        <v>389</v>
      </c>
      <c r="H356" s="5" t="s">
        <v>390</v>
      </c>
      <c r="I356" s="5" t="s">
        <v>388</v>
      </c>
      <c r="J356" t="s">
        <v>0</v>
      </c>
      <c r="K356" t="s">
        <v>0</v>
      </c>
      <c r="L356" t="s">
        <v>0</v>
      </c>
      <c r="M356" t="s">
        <v>0</v>
      </c>
      <c r="N356" t="s">
        <v>0</v>
      </c>
      <c r="O356" t="s">
        <v>0</v>
      </c>
      <c r="P356" t="s">
        <v>0</v>
      </c>
      <c r="Q356" t="s">
        <v>0</v>
      </c>
      <c r="R356" t="s">
        <v>0</v>
      </c>
      <c r="S356" t="s">
        <v>0</v>
      </c>
      <c r="T356" t="s">
        <v>0</v>
      </c>
    </row>
    <row r="357" spans="1:20" ht="12.75">
      <c r="A357">
        <v>4</v>
      </c>
      <c r="B357" t="s">
        <v>386</v>
      </c>
      <c r="C357" t="s">
        <v>358</v>
      </c>
      <c r="D357">
        <v>12319999</v>
      </c>
      <c r="E357" s="8" t="s">
        <v>1</v>
      </c>
      <c r="F357" s="7">
        <v>79.02</v>
      </c>
      <c r="G357" s="5" t="s">
        <v>389</v>
      </c>
      <c r="H357" s="5" t="s">
        <v>390</v>
      </c>
      <c r="I357" s="5" t="s">
        <v>388</v>
      </c>
      <c r="J357" t="s">
        <v>0</v>
      </c>
      <c r="K357" t="s">
        <v>0</v>
      </c>
      <c r="L357" t="s">
        <v>0</v>
      </c>
      <c r="M357" t="s">
        <v>0</v>
      </c>
      <c r="N357" t="s">
        <v>0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T357" t="s">
        <v>0</v>
      </c>
    </row>
    <row r="358" spans="1:20" ht="12.75">
      <c r="A358">
        <v>4</v>
      </c>
      <c r="B358" t="s">
        <v>386</v>
      </c>
      <c r="C358" t="s">
        <v>359</v>
      </c>
      <c r="D358">
        <v>12319999</v>
      </c>
      <c r="E358" s="8" t="s">
        <v>1</v>
      </c>
      <c r="F358" s="7">
        <v>39.22</v>
      </c>
      <c r="G358" s="5" t="s">
        <v>389</v>
      </c>
      <c r="H358" s="5" t="s">
        <v>390</v>
      </c>
      <c r="I358" s="5" t="s">
        <v>388</v>
      </c>
      <c r="J358" t="s">
        <v>0</v>
      </c>
      <c r="K358" t="s">
        <v>0</v>
      </c>
      <c r="L358" t="s">
        <v>0</v>
      </c>
      <c r="M358" t="s">
        <v>0</v>
      </c>
      <c r="N358" t="s">
        <v>0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T358" t="s">
        <v>0</v>
      </c>
    </row>
    <row r="359" spans="1:20" ht="12.75">
      <c r="A359">
        <v>4</v>
      </c>
      <c r="B359" t="s">
        <v>386</v>
      </c>
      <c r="C359" t="s">
        <v>360</v>
      </c>
      <c r="D359">
        <v>12319999</v>
      </c>
      <c r="E359" s="8" t="s">
        <v>1</v>
      </c>
      <c r="F359" s="7">
        <v>89.82</v>
      </c>
      <c r="G359" s="5" t="s">
        <v>389</v>
      </c>
      <c r="H359" s="5" t="s">
        <v>390</v>
      </c>
      <c r="I359" s="5" t="s">
        <v>388</v>
      </c>
      <c r="J359" t="s">
        <v>0</v>
      </c>
      <c r="K359" t="s">
        <v>0</v>
      </c>
      <c r="L359" t="s">
        <v>0</v>
      </c>
      <c r="M359" t="s">
        <v>0</v>
      </c>
      <c r="N359" t="s">
        <v>0</v>
      </c>
      <c r="O359" t="s">
        <v>0</v>
      </c>
      <c r="P359" t="s">
        <v>0</v>
      </c>
      <c r="Q359" t="s">
        <v>0</v>
      </c>
      <c r="R359" t="s">
        <v>0</v>
      </c>
      <c r="S359" t="s">
        <v>0</v>
      </c>
      <c r="T359" t="s">
        <v>0</v>
      </c>
    </row>
    <row r="360" spans="1:20" ht="12.75">
      <c r="A360">
        <v>4</v>
      </c>
      <c r="B360" t="s">
        <v>386</v>
      </c>
      <c r="C360" t="s">
        <v>361</v>
      </c>
      <c r="D360">
        <v>12319999</v>
      </c>
      <c r="E360" s="8" t="s">
        <v>1</v>
      </c>
      <c r="F360" s="7">
        <v>100.77</v>
      </c>
      <c r="G360" s="5" t="s">
        <v>389</v>
      </c>
      <c r="H360" s="5" t="s">
        <v>390</v>
      </c>
      <c r="I360" s="5" t="s">
        <v>388</v>
      </c>
      <c r="J360" t="s">
        <v>0</v>
      </c>
      <c r="K360" t="s">
        <v>0</v>
      </c>
      <c r="L360" t="s">
        <v>0</v>
      </c>
      <c r="M360" t="s">
        <v>0</v>
      </c>
      <c r="N360" t="s">
        <v>0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T360" t="s">
        <v>0</v>
      </c>
    </row>
    <row r="361" spans="1:20" ht="12.75">
      <c r="A361">
        <v>4</v>
      </c>
      <c r="B361" t="s">
        <v>386</v>
      </c>
      <c r="C361" t="s">
        <v>362</v>
      </c>
      <c r="D361">
        <v>12319999</v>
      </c>
      <c r="E361" s="8" t="s">
        <v>1</v>
      </c>
      <c r="F361" s="7">
        <v>122.29</v>
      </c>
      <c r="G361" s="5" t="s">
        <v>389</v>
      </c>
      <c r="H361" s="5" t="s">
        <v>390</v>
      </c>
      <c r="I361" s="5" t="s">
        <v>388</v>
      </c>
      <c r="J361" t="s">
        <v>0</v>
      </c>
      <c r="K361" t="s">
        <v>0</v>
      </c>
      <c r="L361" t="s">
        <v>0</v>
      </c>
      <c r="M361" t="s">
        <v>0</v>
      </c>
      <c r="N361" t="s">
        <v>0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T361" t="s">
        <v>0</v>
      </c>
    </row>
    <row r="362" spans="1:20" ht="12.75">
      <c r="A362">
        <v>4</v>
      </c>
      <c r="B362" t="s">
        <v>386</v>
      </c>
      <c r="C362" t="s">
        <v>363</v>
      </c>
      <c r="D362">
        <v>12319999</v>
      </c>
      <c r="E362" s="8" t="s">
        <v>1</v>
      </c>
      <c r="F362" s="7">
        <v>102.66</v>
      </c>
      <c r="G362" s="5" t="s">
        <v>389</v>
      </c>
      <c r="H362" s="5" t="s">
        <v>390</v>
      </c>
      <c r="I362" s="5" t="s">
        <v>388</v>
      </c>
      <c r="J362" t="s">
        <v>0</v>
      </c>
      <c r="K362" t="s">
        <v>0</v>
      </c>
      <c r="L362" t="s">
        <v>0</v>
      </c>
      <c r="M362" t="s">
        <v>0</v>
      </c>
      <c r="N362" t="s">
        <v>0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T362" t="s">
        <v>0</v>
      </c>
    </row>
    <row r="363" spans="1:20" ht="12.75">
      <c r="A363">
        <v>4</v>
      </c>
      <c r="B363" t="s">
        <v>386</v>
      </c>
      <c r="C363" t="s">
        <v>364</v>
      </c>
      <c r="D363">
        <v>12319999</v>
      </c>
      <c r="E363" s="8" t="s">
        <v>1</v>
      </c>
      <c r="F363" s="7">
        <v>57.26</v>
      </c>
      <c r="G363" s="5" t="s">
        <v>389</v>
      </c>
      <c r="H363" s="5" t="s">
        <v>390</v>
      </c>
      <c r="I363" s="5" t="s">
        <v>388</v>
      </c>
      <c r="J363" t="s">
        <v>0</v>
      </c>
      <c r="K363" t="s">
        <v>0</v>
      </c>
      <c r="L363" t="s">
        <v>0</v>
      </c>
      <c r="M363" t="s">
        <v>0</v>
      </c>
      <c r="N363" t="s">
        <v>0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T363" t="s">
        <v>0</v>
      </c>
    </row>
    <row r="364" spans="1:20" ht="12.75">
      <c r="A364">
        <v>4</v>
      </c>
      <c r="B364" t="s">
        <v>386</v>
      </c>
      <c r="C364" t="s">
        <v>365</v>
      </c>
      <c r="D364">
        <v>12319999</v>
      </c>
      <c r="E364" s="8" t="s">
        <v>1</v>
      </c>
      <c r="F364" s="7">
        <v>165.67</v>
      </c>
      <c r="G364" s="5" t="s">
        <v>389</v>
      </c>
      <c r="H364" s="5" t="s">
        <v>390</v>
      </c>
      <c r="I364" s="5" t="s">
        <v>388</v>
      </c>
      <c r="J364" t="s">
        <v>0</v>
      </c>
      <c r="K364" t="s">
        <v>0</v>
      </c>
      <c r="L364" t="s">
        <v>0</v>
      </c>
      <c r="M364" t="s">
        <v>0</v>
      </c>
      <c r="N364" t="s">
        <v>0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T364" t="s">
        <v>0</v>
      </c>
    </row>
    <row r="365" spans="1:20" ht="12.75">
      <c r="A365">
        <v>4</v>
      </c>
      <c r="B365" t="s">
        <v>386</v>
      </c>
      <c r="C365" t="s">
        <v>366</v>
      </c>
      <c r="D365">
        <v>12319999</v>
      </c>
      <c r="E365" s="8" t="s">
        <v>1</v>
      </c>
      <c r="F365" s="7">
        <v>57.26</v>
      </c>
      <c r="G365" s="5" t="s">
        <v>389</v>
      </c>
      <c r="H365" s="5" t="s">
        <v>390</v>
      </c>
      <c r="I365" s="5" t="s">
        <v>388</v>
      </c>
      <c r="J365" t="s">
        <v>0</v>
      </c>
      <c r="K365" t="s">
        <v>0</v>
      </c>
      <c r="L365" t="s">
        <v>0</v>
      </c>
      <c r="M365" t="s">
        <v>0</v>
      </c>
      <c r="N365" t="s">
        <v>0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T365" t="s">
        <v>0</v>
      </c>
    </row>
    <row r="366" spans="1:20" ht="12.75">
      <c r="A366">
        <v>4</v>
      </c>
      <c r="B366" t="s">
        <v>386</v>
      </c>
      <c r="C366" t="s">
        <v>367</v>
      </c>
      <c r="D366">
        <v>12319999</v>
      </c>
      <c r="E366" s="8" t="s">
        <v>1</v>
      </c>
      <c r="F366" s="7">
        <v>67.25</v>
      </c>
      <c r="G366" s="5" t="s">
        <v>389</v>
      </c>
      <c r="H366" s="5" t="s">
        <v>390</v>
      </c>
      <c r="I366" s="5" t="s">
        <v>388</v>
      </c>
      <c r="J366" t="s">
        <v>0</v>
      </c>
      <c r="K366" t="s">
        <v>0</v>
      </c>
      <c r="L366" t="s">
        <v>0</v>
      </c>
      <c r="M366" t="s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T366" t="s">
        <v>0</v>
      </c>
    </row>
    <row r="367" spans="1:20" ht="12.75">
      <c r="A367">
        <v>4</v>
      </c>
      <c r="B367" t="s">
        <v>386</v>
      </c>
      <c r="C367" t="s">
        <v>368</v>
      </c>
      <c r="D367">
        <v>12319999</v>
      </c>
      <c r="E367" s="8" t="s">
        <v>1</v>
      </c>
      <c r="F367" s="7">
        <v>89.82</v>
      </c>
      <c r="G367" s="5" t="s">
        <v>389</v>
      </c>
      <c r="H367" s="5" t="s">
        <v>390</v>
      </c>
      <c r="I367" s="5" t="s">
        <v>388</v>
      </c>
      <c r="J367" t="s">
        <v>0</v>
      </c>
      <c r="K367" t="s">
        <v>0</v>
      </c>
      <c r="L367" t="s">
        <v>0</v>
      </c>
      <c r="M367" t="s">
        <v>0</v>
      </c>
      <c r="N367" t="s">
        <v>0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T367" t="s">
        <v>0</v>
      </c>
    </row>
    <row r="368" spans="1:20" ht="12.75">
      <c r="A368">
        <v>4</v>
      </c>
      <c r="B368" t="s">
        <v>386</v>
      </c>
      <c r="C368" t="s">
        <v>369</v>
      </c>
      <c r="D368">
        <v>12319999</v>
      </c>
      <c r="E368" s="8" t="s">
        <v>1</v>
      </c>
      <c r="F368" s="7">
        <v>96.95</v>
      </c>
      <c r="G368" s="5" t="s">
        <v>389</v>
      </c>
      <c r="H368" s="5" t="s">
        <v>390</v>
      </c>
      <c r="I368" s="5" t="s">
        <v>388</v>
      </c>
      <c r="J368" t="s">
        <v>0</v>
      </c>
      <c r="K368" t="s">
        <v>0</v>
      </c>
      <c r="L368" t="s">
        <v>0</v>
      </c>
      <c r="M368" t="s">
        <v>0</v>
      </c>
      <c r="N368" t="s">
        <v>0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T368" t="s">
        <v>0</v>
      </c>
    </row>
    <row r="369" spans="1:20" ht="12.75">
      <c r="A369">
        <v>4</v>
      </c>
      <c r="B369" t="s">
        <v>386</v>
      </c>
      <c r="C369" t="s">
        <v>370</v>
      </c>
      <c r="D369">
        <v>12319999</v>
      </c>
      <c r="E369" s="8" t="s">
        <v>1</v>
      </c>
      <c r="F369" s="7">
        <v>113.88</v>
      </c>
      <c r="G369" s="5" t="s">
        <v>389</v>
      </c>
      <c r="H369" s="5" t="s">
        <v>390</v>
      </c>
      <c r="I369" s="5" t="s">
        <v>388</v>
      </c>
      <c r="J369" t="s">
        <v>0</v>
      </c>
      <c r="K369" t="s">
        <v>0</v>
      </c>
      <c r="L369" t="s">
        <v>0</v>
      </c>
      <c r="M369" t="s">
        <v>0</v>
      </c>
      <c r="N369" t="s">
        <v>0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T369" t="s">
        <v>0</v>
      </c>
    </row>
    <row r="370" spans="1:20" ht="12.75">
      <c r="A370">
        <v>4</v>
      </c>
      <c r="B370" t="s">
        <v>386</v>
      </c>
      <c r="C370" t="s">
        <v>371</v>
      </c>
      <c r="D370">
        <v>12319999</v>
      </c>
      <c r="E370" s="8" t="s">
        <v>1</v>
      </c>
      <c r="F370" s="7">
        <v>98.89</v>
      </c>
      <c r="G370" s="5" t="s">
        <v>389</v>
      </c>
      <c r="H370" s="5" t="s">
        <v>390</v>
      </c>
      <c r="I370" s="5" t="s">
        <v>388</v>
      </c>
      <c r="J370" t="s">
        <v>0</v>
      </c>
      <c r="K370" t="s">
        <v>0</v>
      </c>
      <c r="L370" t="s">
        <v>0</v>
      </c>
      <c r="M370" t="s">
        <v>0</v>
      </c>
      <c r="N370" t="s">
        <v>0</v>
      </c>
      <c r="O370" t="s">
        <v>0</v>
      </c>
      <c r="P370" t="s">
        <v>0</v>
      </c>
      <c r="Q370" t="s">
        <v>0</v>
      </c>
      <c r="R370" t="s">
        <v>0</v>
      </c>
      <c r="S370" t="s">
        <v>0</v>
      </c>
      <c r="T370" t="s">
        <v>0</v>
      </c>
    </row>
    <row r="371" spans="1:20" ht="12.75">
      <c r="A371">
        <v>4</v>
      </c>
      <c r="B371" t="s">
        <v>386</v>
      </c>
      <c r="C371" t="s">
        <v>372</v>
      </c>
      <c r="D371">
        <v>12319999</v>
      </c>
      <c r="E371" s="8" t="s">
        <v>1</v>
      </c>
      <c r="F371" s="7">
        <v>97.92</v>
      </c>
      <c r="G371" s="5" t="s">
        <v>389</v>
      </c>
      <c r="H371" s="5" t="s">
        <v>390</v>
      </c>
      <c r="I371" s="5" t="s">
        <v>388</v>
      </c>
      <c r="J371" t="s">
        <v>0</v>
      </c>
      <c r="K371" t="s">
        <v>0</v>
      </c>
      <c r="L371" t="s">
        <v>0</v>
      </c>
      <c r="M371" t="s">
        <v>0</v>
      </c>
      <c r="N371" t="s">
        <v>0</v>
      </c>
      <c r="O371" t="s">
        <v>0</v>
      </c>
      <c r="P371" t="s">
        <v>0</v>
      </c>
      <c r="Q371" t="s">
        <v>0</v>
      </c>
      <c r="R371" t="s">
        <v>0</v>
      </c>
      <c r="S371" t="s">
        <v>0</v>
      </c>
      <c r="T371" t="s">
        <v>0</v>
      </c>
    </row>
    <row r="372" spans="1:20" ht="12.75">
      <c r="A372">
        <v>4</v>
      </c>
      <c r="B372" t="s">
        <v>386</v>
      </c>
      <c r="C372" t="s">
        <v>373</v>
      </c>
      <c r="D372">
        <v>12319999</v>
      </c>
      <c r="E372" s="8" t="s">
        <v>1</v>
      </c>
      <c r="F372" s="7">
        <v>57.44</v>
      </c>
      <c r="G372" s="5" t="s">
        <v>389</v>
      </c>
      <c r="H372" s="5" t="s">
        <v>390</v>
      </c>
      <c r="I372" s="5" t="s">
        <v>388</v>
      </c>
      <c r="J372" t="s">
        <v>0</v>
      </c>
      <c r="K372" t="s">
        <v>0</v>
      </c>
      <c r="L372" t="s">
        <v>0</v>
      </c>
      <c r="M372" t="s">
        <v>0</v>
      </c>
      <c r="N372" t="s">
        <v>0</v>
      </c>
      <c r="O372" t="s">
        <v>0</v>
      </c>
      <c r="P372" t="s">
        <v>0</v>
      </c>
      <c r="Q372" t="s">
        <v>0</v>
      </c>
      <c r="R372" t="s">
        <v>0</v>
      </c>
      <c r="S372" t="s">
        <v>0</v>
      </c>
      <c r="T372" t="s">
        <v>0</v>
      </c>
    </row>
    <row r="373" spans="1:20" ht="12.75">
      <c r="A373">
        <v>4</v>
      </c>
      <c r="B373" t="s">
        <v>386</v>
      </c>
      <c r="C373" t="s">
        <v>374</v>
      </c>
      <c r="D373">
        <v>12319999</v>
      </c>
      <c r="E373" s="8" t="s">
        <v>1</v>
      </c>
      <c r="F373" s="7">
        <v>87.46</v>
      </c>
      <c r="G373" s="5" t="s">
        <v>389</v>
      </c>
      <c r="H373" s="5" t="s">
        <v>390</v>
      </c>
      <c r="I373" s="5" t="s">
        <v>388</v>
      </c>
      <c r="J373" t="s">
        <v>0</v>
      </c>
      <c r="K373" t="s">
        <v>0</v>
      </c>
      <c r="L373" t="s">
        <v>0</v>
      </c>
      <c r="M373" t="s">
        <v>0</v>
      </c>
      <c r="N373" t="s">
        <v>0</v>
      </c>
      <c r="O373" t="s">
        <v>0</v>
      </c>
      <c r="P373" t="s">
        <v>0</v>
      </c>
      <c r="Q373" t="s">
        <v>0</v>
      </c>
      <c r="R373" t="s">
        <v>0</v>
      </c>
      <c r="S373" t="s">
        <v>0</v>
      </c>
      <c r="T373" t="s">
        <v>0</v>
      </c>
    </row>
    <row r="374" spans="1:20" ht="12.75">
      <c r="A374">
        <v>4</v>
      </c>
      <c r="B374" t="s">
        <v>386</v>
      </c>
      <c r="C374" t="s">
        <v>375</v>
      </c>
      <c r="D374">
        <v>12319999</v>
      </c>
      <c r="E374" s="8" t="s">
        <v>1</v>
      </c>
      <c r="F374" s="7">
        <v>101.78</v>
      </c>
      <c r="G374" s="5" t="s">
        <v>389</v>
      </c>
      <c r="H374" s="5" t="s">
        <v>390</v>
      </c>
      <c r="I374" s="5" t="s">
        <v>388</v>
      </c>
      <c r="J374" t="s">
        <v>0</v>
      </c>
      <c r="K374" t="s">
        <v>0</v>
      </c>
      <c r="L374" t="s">
        <v>0</v>
      </c>
      <c r="M374" t="s">
        <v>0</v>
      </c>
      <c r="N374" t="s">
        <v>0</v>
      </c>
      <c r="O374" t="s">
        <v>0</v>
      </c>
      <c r="P374" t="s">
        <v>0</v>
      </c>
      <c r="Q374" t="s">
        <v>0</v>
      </c>
      <c r="R374" t="s">
        <v>0</v>
      </c>
      <c r="S374" t="s">
        <v>0</v>
      </c>
      <c r="T374" t="s">
        <v>0</v>
      </c>
    </row>
    <row r="375" spans="1:20" ht="12.75">
      <c r="A375">
        <v>4</v>
      </c>
      <c r="B375" t="s">
        <v>386</v>
      </c>
      <c r="C375" t="s">
        <v>376</v>
      </c>
      <c r="D375">
        <v>12319999</v>
      </c>
      <c r="E375" s="8" t="s">
        <v>1</v>
      </c>
      <c r="F375" s="7">
        <v>82.87</v>
      </c>
      <c r="G375" s="5" t="s">
        <v>389</v>
      </c>
      <c r="H375" s="5" t="s">
        <v>390</v>
      </c>
      <c r="I375" s="5" t="s">
        <v>388</v>
      </c>
      <c r="J375" t="s">
        <v>0</v>
      </c>
      <c r="K375" t="s">
        <v>0</v>
      </c>
      <c r="L375" t="s">
        <v>0</v>
      </c>
      <c r="M375" t="s">
        <v>0</v>
      </c>
      <c r="N375" t="s">
        <v>0</v>
      </c>
      <c r="O375" t="s">
        <v>0</v>
      </c>
      <c r="P375" t="s">
        <v>0</v>
      </c>
      <c r="Q375" t="s">
        <v>0</v>
      </c>
      <c r="R375" t="s">
        <v>0</v>
      </c>
      <c r="S375" t="s">
        <v>0</v>
      </c>
      <c r="T375" t="s">
        <v>0</v>
      </c>
    </row>
    <row r="376" spans="1:20" ht="12.75">
      <c r="A376">
        <v>4</v>
      </c>
      <c r="B376" t="s">
        <v>386</v>
      </c>
      <c r="C376" t="s">
        <v>377</v>
      </c>
      <c r="D376">
        <v>12319999</v>
      </c>
      <c r="E376" s="8" t="s">
        <v>1</v>
      </c>
      <c r="F376" s="7">
        <v>67.25</v>
      </c>
      <c r="G376" s="5" t="s">
        <v>389</v>
      </c>
      <c r="H376" s="5" t="s">
        <v>390</v>
      </c>
      <c r="I376" s="5" t="s">
        <v>388</v>
      </c>
      <c r="J376" t="s">
        <v>0</v>
      </c>
      <c r="K376" t="s">
        <v>0</v>
      </c>
      <c r="L376" t="s">
        <v>0</v>
      </c>
      <c r="M376" t="s">
        <v>0</v>
      </c>
      <c r="N376" t="s">
        <v>0</v>
      </c>
      <c r="O376" t="s">
        <v>0</v>
      </c>
      <c r="P376" t="s">
        <v>0</v>
      </c>
      <c r="Q376" t="s">
        <v>0</v>
      </c>
      <c r="R376" t="s">
        <v>0</v>
      </c>
      <c r="S376" t="s">
        <v>0</v>
      </c>
      <c r="T376" t="s">
        <v>0</v>
      </c>
    </row>
    <row r="377" spans="1:20" ht="12.75">
      <c r="A377">
        <v>4</v>
      </c>
      <c r="B377" t="s">
        <v>386</v>
      </c>
      <c r="C377" t="s">
        <v>378</v>
      </c>
      <c r="D377">
        <v>12319999</v>
      </c>
      <c r="E377" s="8" t="s">
        <v>1</v>
      </c>
      <c r="F377" s="7">
        <v>86.15</v>
      </c>
      <c r="G377" s="5" t="s">
        <v>389</v>
      </c>
      <c r="H377" s="5" t="s">
        <v>390</v>
      </c>
      <c r="I377" s="5" t="s">
        <v>388</v>
      </c>
      <c r="J377" t="s">
        <v>0</v>
      </c>
      <c r="K377" t="s">
        <v>0</v>
      </c>
      <c r="L377" t="s">
        <v>0</v>
      </c>
      <c r="M377" t="s">
        <v>0</v>
      </c>
      <c r="N377" t="s">
        <v>0</v>
      </c>
      <c r="O377" t="s">
        <v>0</v>
      </c>
      <c r="P377" t="s">
        <v>0</v>
      </c>
      <c r="Q377" t="s">
        <v>0</v>
      </c>
      <c r="R377" t="s">
        <v>0</v>
      </c>
      <c r="S377" t="s">
        <v>0</v>
      </c>
      <c r="T377" t="s">
        <v>0</v>
      </c>
    </row>
    <row r="378" spans="1:20" ht="12.75">
      <c r="A378">
        <v>4</v>
      </c>
      <c r="B378" t="s">
        <v>386</v>
      </c>
      <c r="C378" t="s">
        <v>379</v>
      </c>
      <c r="D378">
        <v>12319999</v>
      </c>
      <c r="E378" s="8" t="s">
        <v>1</v>
      </c>
      <c r="F378" s="7">
        <v>67.37</v>
      </c>
      <c r="G378" s="5" t="s">
        <v>389</v>
      </c>
      <c r="H378" s="5" t="s">
        <v>390</v>
      </c>
      <c r="I378" s="5" t="s">
        <v>388</v>
      </c>
      <c r="J378" t="s">
        <v>0</v>
      </c>
      <c r="K378" t="s">
        <v>0</v>
      </c>
      <c r="L378" t="s">
        <v>0</v>
      </c>
      <c r="M378" t="s">
        <v>0</v>
      </c>
      <c r="N378" t="s">
        <v>0</v>
      </c>
      <c r="O378" t="s">
        <v>0</v>
      </c>
      <c r="P378" t="s">
        <v>0</v>
      </c>
      <c r="Q378" t="s">
        <v>0</v>
      </c>
      <c r="R378" t="s">
        <v>0</v>
      </c>
      <c r="S378" t="s">
        <v>0</v>
      </c>
      <c r="T378" t="s">
        <v>0</v>
      </c>
    </row>
    <row r="379" spans="1:20" ht="12.75">
      <c r="A379">
        <v>4</v>
      </c>
      <c r="B379" t="s">
        <v>386</v>
      </c>
      <c r="C379" t="s">
        <v>380</v>
      </c>
      <c r="D379">
        <v>12319999</v>
      </c>
      <c r="E379" s="8" t="s">
        <v>1</v>
      </c>
      <c r="F379" s="7">
        <v>58.87</v>
      </c>
      <c r="G379" s="5" t="s">
        <v>389</v>
      </c>
      <c r="H379" s="5" t="s">
        <v>390</v>
      </c>
      <c r="I379" s="5" t="s">
        <v>388</v>
      </c>
      <c r="J379" t="s">
        <v>0</v>
      </c>
      <c r="K379" t="s">
        <v>0</v>
      </c>
      <c r="L379" t="s">
        <v>0</v>
      </c>
      <c r="M379" t="s">
        <v>0</v>
      </c>
      <c r="N379" t="s">
        <v>0</v>
      </c>
      <c r="O379" t="s">
        <v>0</v>
      </c>
      <c r="P379" t="s">
        <v>0</v>
      </c>
      <c r="Q379" t="s">
        <v>0</v>
      </c>
      <c r="R379" t="s">
        <v>0</v>
      </c>
      <c r="S379" t="s">
        <v>0</v>
      </c>
      <c r="T379" t="s">
        <v>0</v>
      </c>
    </row>
    <row r="380" spans="1:20" ht="12.75">
      <c r="A380">
        <v>4</v>
      </c>
      <c r="B380" t="s">
        <v>386</v>
      </c>
      <c r="C380" t="s">
        <v>381</v>
      </c>
      <c r="D380">
        <v>12319999</v>
      </c>
      <c r="E380" s="8" t="s">
        <v>1</v>
      </c>
      <c r="F380" s="7">
        <v>80.41</v>
      </c>
      <c r="G380" s="5" t="s">
        <v>389</v>
      </c>
      <c r="H380" s="5" t="s">
        <v>390</v>
      </c>
      <c r="I380" s="5" t="s">
        <v>388</v>
      </c>
      <c r="J380" t="s">
        <v>0</v>
      </c>
      <c r="K380" t="s">
        <v>0</v>
      </c>
      <c r="L380" t="s">
        <v>0</v>
      </c>
      <c r="M380" t="s">
        <v>0</v>
      </c>
      <c r="N380" t="s">
        <v>0</v>
      </c>
      <c r="O380" t="s">
        <v>0</v>
      </c>
      <c r="P380" t="s">
        <v>0</v>
      </c>
      <c r="Q380" t="s">
        <v>0</v>
      </c>
      <c r="R380" t="s">
        <v>0</v>
      </c>
      <c r="S380" t="s">
        <v>0</v>
      </c>
      <c r="T380" t="s">
        <v>0</v>
      </c>
    </row>
    <row r="381" ht="12.75">
      <c r="E381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Cambridge-Lee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Cambridge-Lee Industries</dc:creator>
  <cp:keywords/>
  <dc:description/>
  <cp:lastModifiedBy>Snyder, Kristy</cp:lastModifiedBy>
  <cp:lastPrinted>2012-05-15T14:08:16Z</cp:lastPrinted>
  <dcterms:created xsi:type="dcterms:W3CDTF">2002-03-27T18:43:45Z</dcterms:created>
  <dcterms:modified xsi:type="dcterms:W3CDTF">2019-01-07T21:09:00Z</dcterms:modified>
  <cp:category/>
  <cp:version/>
  <cp:contentType/>
  <cp:contentStatus/>
</cp:coreProperties>
</file>